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II muutmine ministri KK/"/>
    </mc:Choice>
  </mc:AlternateContent>
  <xr:revisionPtr revIDLastSave="107" documentId="8_{E352E7C2-CA48-448C-8919-B9BAF3C1A6AB}" xr6:coauthVersionLast="47" xr6:coauthVersionMax="47" xr10:uidLastSave="{76F1E77C-105A-4582-844A-17F7E820F2F9}"/>
  <bookViews>
    <workbookView xWindow="-120" yWindow="-120" windowWidth="29040" windowHeight="15720" xr2:uid="{00000000-000D-0000-FFFF-FFFF00000000}"/>
  </bookViews>
  <sheets>
    <sheet name="Lisa 5. Kohtud" sheetId="1" r:id="rId1"/>
  </sheets>
  <externalReferences>
    <externalReference r:id="rId2"/>
  </externalReferences>
  <definedNames>
    <definedName name="_xlnm._FilterDatabase" localSheetId="0" hidden="1">'Lisa 5. Kohtud'!$A$5:$E$232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6" i="1" l="1"/>
  <c r="M217" i="1"/>
  <c r="L210" i="1"/>
  <c r="K210" i="1"/>
  <c r="M190" i="1"/>
  <c r="L186" i="1"/>
  <c r="K186" i="1"/>
  <c r="M147" i="1"/>
  <c r="L142" i="1"/>
  <c r="K142" i="1"/>
  <c r="M120" i="1"/>
  <c r="L116" i="1"/>
  <c r="K116" i="1"/>
  <c r="M94" i="1"/>
  <c r="L89" i="1"/>
  <c r="K89" i="1"/>
  <c r="M69" i="1"/>
  <c r="L65" i="1"/>
  <c r="K65" i="1"/>
  <c r="M41" i="1"/>
  <c r="L37" i="1"/>
  <c r="K37" i="1"/>
  <c r="M17" i="1"/>
  <c r="L13" i="1"/>
  <c r="K13" i="1"/>
  <c r="L244" i="1" l="1"/>
  <c r="L241" i="1"/>
  <c r="L239" i="1"/>
  <c r="L225" i="1"/>
  <c r="L208" i="1" s="1"/>
  <c r="L219" i="1"/>
  <c r="L198" i="1"/>
  <c r="L184" i="1" s="1"/>
  <c r="L192" i="1"/>
  <c r="L176" i="1"/>
  <c r="L166" i="1" s="1"/>
  <c r="L172" i="1"/>
  <c r="L168" i="1"/>
  <c r="L165" i="1"/>
  <c r="L164" i="1"/>
  <c r="L155" i="1"/>
  <c r="L149" i="1"/>
  <c r="L139" i="1"/>
  <c r="L140" i="1"/>
  <c r="L128" i="1"/>
  <c r="L114" i="1" s="1"/>
  <c r="L122" i="1"/>
  <c r="L102" i="1"/>
  <c r="L87" i="1" s="1"/>
  <c r="L96" i="1"/>
  <c r="L77" i="1"/>
  <c r="L63" i="1" s="1"/>
  <c r="L71" i="1"/>
  <c r="L62" i="1" s="1"/>
  <c r="L50" i="1"/>
  <c r="L43" i="1"/>
  <c r="L34" i="1"/>
  <c r="L35" i="1"/>
  <c r="L25" i="1"/>
  <c r="L11" i="1" s="1"/>
  <c r="L19" i="1"/>
  <c r="L10" i="1"/>
  <c r="K244" i="1"/>
  <c r="K241" i="1"/>
  <c r="K239" i="1"/>
  <c r="K225" i="1"/>
  <c r="K208" i="1" s="1"/>
  <c r="K219" i="1"/>
  <c r="K198" i="1"/>
  <c r="K184" i="1" s="1"/>
  <c r="K192" i="1"/>
  <c r="K183" i="1" s="1"/>
  <c r="K176" i="1"/>
  <c r="K166" i="1" s="1"/>
  <c r="K172" i="1"/>
  <c r="K168" i="1"/>
  <c r="K165" i="1"/>
  <c r="K164" i="1"/>
  <c r="K155" i="1"/>
  <c r="K149" i="1"/>
  <c r="K139" i="1" s="1"/>
  <c r="K140" i="1"/>
  <c r="K128" i="1"/>
  <c r="K114" i="1" s="1"/>
  <c r="K122" i="1"/>
  <c r="K102" i="1"/>
  <c r="K87" i="1" s="1"/>
  <c r="K96" i="1"/>
  <c r="K77" i="1"/>
  <c r="K63" i="1" s="1"/>
  <c r="K71" i="1"/>
  <c r="K62" i="1" s="1"/>
  <c r="K50" i="1"/>
  <c r="K35" i="1" s="1"/>
  <c r="K43" i="1"/>
  <c r="K34" i="1" s="1"/>
  <c r="K25" i="1"/>
  <c r="K11" i="1" s="1"/>
  <c r="K19" i="1"/>
  <c r="K10" i="1" s="1"/>
  <c r="K138" i="1" l="1"/>
  <c r="K137" i="1" s="1"/>
  <c r="K182" i="1"/>
  <c r="K181" i="1" s="1"/>
  <c r="L138" i="1"/>
  <c r="L137" i="1" s="1"/>
  <c r="L238" i="1"/>
  <c r="L237" i="1" s="1"/>
  <c r="L236" i="1" s="1"/>
  <c r="K238" i="1"/>
  <c r="K237" i="1" s="1"/>
  <c r="K236" i="1" s="1"/>
  <c r="L86" i="1"/>
  <c r="L85" i="1"/>
  <c r="L84" i="1" s="1"/>
  <c r="L207" i="1"/>
  <c r="L206" i="1" s="1"/>
  <c r="L205" i="1" s="1"/>
  <c r="L61" i="1"/>
  <c r="L60" i="1" s="1"/>
  <c r="K9" i="1"/>
  <c r="K8" i="1" s="1"/>
  <c r="L163" i="1"/>
  <c r="L162" i="1" s="1"/>
  <c r="L9" i="1"/>
  <c r="L8" i="1" s="1"/>
  <c r="K61" i="1"/>
  <c r="K60" i="1" s="1"/>
  <c r="L113" i="1"/>
  <c r="L112" i="1" s="1"/>
  <c r="L111" i="1" s="1"/>
  <c r="K33" i="1"/>
  <c r="K32" i="1" s="1"/>
  <c r="K163" i="1"/>
  <c r="K162" i="1" s="1"/>
  <c r="L183" i="1"/>
  <c r="L182" i="1" s="1"/>
  <c r="L181" i="1" s="1"/>
  <c r="L33" i="1"/>
  <c r="L32" i="1" s="1"/>
  <c r="K207" i="1"/>
  <c r="K206" i="1" s="1"/>
  <c r="K205" i="1" s="1"/>
  <c r="K113" i="1"/>
  <c r="K112" i="1" s="1"/>
  <c r="K111" i="1" s="1"/>
  <c r="K86" i="1"/>
  <c r="K85" i="1" s="1"/>
  <c r="K84" i="1" s="1"/>
  <c r="I244" i="1"/>
  <c r="I241" i="1"/>
  <c r="I239" i="1"/>
  <c r="I225" i="1"/>
  <c r="I208" i="1" s="1"/>
  <c r="I219" i="1"/>
  <c r="I210" i="1"/>
  <c r="I198" i="1"/>
  <c r="I184" i="1" s="1"/>
  <c r="I192" i="1"/>
  <c r="I186" i="1"/>
  <c r="I176" i="1"/>
  <c r="I166" i="1" s="1"/>
  <c r="I172" i="1"/>
  <c r="I168" i="1"/>
  <c r="I165" i="1"/>
  <c r="I164" i="1"/>
  <c r="I155" i="1"/>
  <c r="I140" i="1" s="1"/>
  <c r="I149" i="1"/>
  <c r="I142" i="1"/>
  <c r="I139" i="1" s="1"/>
  <c r="I128" i="1"/>
  <c r="I114" i="1" s="1"/>
  <c r="I122" i="1"/>
  <c r="I116" i="1"/>
  <c r="I113" i="1" s="1"/>
  <c r="I102" i="1"/>
  <c r="I87" i="1" s="1"/>
  <c r="I96" i="1"/>
  <c r="I89" i="1"/>
  <c r="I77" i="1"/>
  <c r="I63" i="1" s="1"/>
  <c r="I71" i="1"/>
  <c r="I65" i="1"/>
  <c r="I50" i="1"/>
  <c r="I35" i="1" s="1"/>
  <c r="I43" i="1"/>
  <c r="I37" i="1"/>
  <c r="I25" i="1"/>
  <c r="I11" i="1" s="1"/>
  <c r="I19" i="1"/>
  <c r="I13" i="1"/>
  <c r="H244" i="1"/>
  <c r="H241" i="1"/>
  <c r="H239" i="1"/>
  <c r="H225" i="1"/>
  <c r="H208" i="1" s="1"/>
  <c r="H219" i="1"/>
  <c r="H210" i="1"/>
  <c r="H198" i="1"/>
  <c r="H184" i="1" s="1"/>
  <c r="H192" i="1"/>
  <c r="H186" i="1"/>
  <c r="H176" i="1"/>
  <c r="H166" i="1" s="1"/>
  <c r="H172" i="1"/>
  <c r="H168" i="1"/>
  <c r="H165" i="1"/>
  <c r="H164" i="1"/>
  <c r="H155" i="1"/>
  <c r="H140" i="1" s="1"/>
  <c r="H149" i="1"/>
  <c r="H142" i="1"/>
  <c r="H128" i="1"/>
  <c r="H114" i="1" s="1"/>
  <c r="H122" i="1"/>
  <c r="H116" i="1"/>
  <c r="H102" i="1"/>
  <c r="H87" i="1" s="1"/>
  <c r="H96" i="1"/>
  <c r="H89" i="1"/>
  <c r="H77" i="1"/>
  <c r="H63" i="1" s="1"/>
  <c r="H71" i="1"/>
  <c r="H65" i="1"/>
  <c r="H50" i="1"/>
  <c r="H35" i="1" s="1"/>
  <c r="H43" i="1"/>
  <c r="H37" i="1"/>
  <c r="H25" i="1"/>
  <c r="H11" i="1" s="1"/>
  <c r="H19" i="1"/>
  <c r="H13" i="1"/>
  <c r="H10" i="1" s="1"/>
  <c r="I183" i="1" l="1"/>
  <c r="I182" i="1" s="1"/>
  <c r="I238" i="1"/>
  <c r="I237" i="1" s="1"/>
  <c r="I236" i="1" s="1"/>
  <c r="H139" i="1"/>
  <c r="H138" i="1" s="1"/>
  <c r="H137" i="1" s="1"/>
  <c r="H113" i="1"/>
  <c r="H112" i="1" s="1"/>
  <c r="H62" i="1"/>
  <c r="H61" i="1" s="1"/>
  <c r="H60" i="1" s="1"/>
  <c r="H238" i="1"/>
  <c r="H237" i="1" s="1"/>
  <c r="H236" i="1" s="1"/>
  <c r="I86" i="1"/>
  <c r="I85" i="1" s="1"/>
  <c r="I84" i="1" s="1"/>
  <c r="H34" i="1"/>
  <c r="H33" i="1" s="1"/>
  <c r="H32" i="1" s="1"/>
  <c r="H183" i="1"/>
  <c r="H182" i="1" s="1"/>
  <c r="H181" i="1" s="1"/>
  <c r="I207" i="1"/>
  <c r="I206" i="1" s="1"/>
  <c r="I205" i="1" s="1"/>
  <c r="I10" i="1"/>
  <c r="I9" i="1" s="1"/>
  <c r="H9" i="1"/>
  <c r="H8" i="1" s="1"/>
  <c r="H86" i="1"/>
  <c r="H85" i="1" s="1"/>
  <c r="H84" i="1" s="1"/>
  <c r="H163" i="1"/>
  <c r="H162" i="1" s="1"/>
  <c r="H207" i="1"/>
  <c r="H206" i="1" s="1"/>
  <c r="I163" i="1"/>
  <c r="I162" i="1" s="1"/>
  <c r="I138" i="1"/>
  <c r="I112" i="1"/>
  <c r="I111" i="1" s="1"/>
  <c r="I62" i="1"/>
  <c r="I34" i="1"/>
  <c r="I33" i="1" s="1"/>
  <c r="I32" i="1" s="1"/>
  <c r="G7" i="1"/>
  <c r="J7" i="1" s="1"/>
  <c r="M7" i="1" s="1"/>
  <c r="G12" i="1"/>
  <c r="J12" i="1" s="1"/>
  <c r="M12" i="1" s="1"/>
  <c r="G14" i="1"/>
  <c r="J14" i="1" s="1"/>
  <c r="M14" i="1" s="1"/>
  <c r="G15" i="1"/>
  <c r="J15" i="1" s="1"/>
  <c r="M15" i="1" s="1"/>
  <c r="G16" i="1"/>
  <c r="J16" i="1" s="1"/>
  <c r="M16" i="1" s="1"/>
  <c r="G18" i="1"/>
  <c r="J18" i="1" s="1"/>
  <c r="M18" i="1" s="1"/>
  <c r="G20" i="1"/>
  <c r="J20" i="1" s="1"/>
  <c r="M20" i="1" s="1"/>
  <c r="G21" i="1"/>
  <c r="J21" i="1" s="1"/>
  <c r="M21" i="1" s="1"/>
  <c r="G22" i="1"/>
  <c r="J22" i="1" s="1"/>
  <c r="M22" i="1" s="1"/>
  <c r="G23" i="1"/>
  <c r="J23" i="1" s="1"/>
  <c r="M23" i="1" s="1"/>
  <c r="G24" i="1"/>
  <c r="J24" i="1" s="1"/>
  <c r="M24" i="1" s="1"/>
  <c r="G26" i="1"/>
  <c r="J26" i="1" s="1"/>
  <c r="M26" i="1" s="1"/>
  <c r="G27" i="1"/>
  <c r="J27" i="1" s="1"/>
  <c r="M27" i="1" s="1"/>
  <c r="G28" i="1"/>
  <c r="J28" i="1" s="1"/>
  <c r="M28" i="1" s="1"/>
  <c r="G29" i="1"/>
  <c r="J29" i="1" s="1"/>
  <c r="M29" i="1" s="1"/>
  <c r="G30" i="1"/>
  <c r="J30" i="1" s="1"/>
  <c r="M30" i="1" s="1"/>
  <c r="G31" i="1"/>
  <c r="J31" i="1" s="1"/>
  <c r="M31" i="1" s="1"/>
  <c r="G36" i="1"/>
  <c r="J36" i="1" s="1"/>
  <c r="M36" i="1" s="1"/>
  <c r="G38" i="1"/>
  <c r="J38" i="1" s="1"/>
  <c r="M38" i="1" s="1"/>
  <c r="G39" i="1"/>
  <c r="J39" i="1" s="1"/>
  <c r="M39" i="1" s="1"/>
  <c r="G40" i="1"/>
  <c r="J40" i="1" s="1"/>
  <c r="M40" i="1" s="1"/>
  <c r="G42" i="1"/>
  <c r="J42" i="1" s="1"/>
  <c r="M42" i="1" s="1"/>
  <c r="G44" i="1"/>
  <c r="J44" i="1" s="1"/>
  <c r="M44" i="1" s="1"/>
  <c r="G45" i="1"/>
  <c r="J45" i="1" s="1"/>
  <c r="M45" i="1" s="1"/>
  <c r="G46" i="1"/>
  <c r="J46" i="1" s="1"/>
  <c r="M46" i="1" s="1"/>
  <c r="G47" i="1"/>
  <c r="J47" i="1" s="1"/>
  <c r="M47" i="1" s="1"/>
  <c r="G48" i="1"/>
  <c r="J48" i="1" s="1"/>
  <c r="M48" i="1" s="1"/>
  <c r="G49" i="1"/>
  <c r="J49" i="1" s="1"/>
  <c r="M49" i="1" s="1"/>
  <c r="G51" i="1"/>
  <c r="J51" i="1" s="1"/>
  <c r="M51" i="1" s="1"/>
  <c r="G52" i="1"/>
  <c r="J52" i="1" s="1"/>
  <c r="M52" i="1" s="1"/>
  <c r="G53" i="1"/>
  <c r="J53" i="1" s="1"/>
  <c r="M53" i="1" s="1"/>
  <c r="G54" i="1"/>
  <c r="J54" i="1" s="1"/>
  <c r="M54" i="1" s="1"/>
  <c r="G55" i="1"/>
  <c r="J55" i="1" s="1"/>
  <c r="M55" i="1" s="1"/>
  <c r="G56" i="1"/>
  <c r="J56" i="1" s="1"/>
  <c r="M56" i="1" s="1"/>
  <c r="G57" i="1"/>
  <c r="J57" i="1" s="1"/>
  <c r="M57" i="1" s="1"/>
  <c r="G58" i="1"/>
  <c r="J58" i="1" s="1"/>
  <c r="M58" i="1" s="1"/>
  <c r="G59" i="1"/>
  <c r="J59" i="1" s="1"/>
  <c r="M59" i="1" s="1"/>
  <c r="G64" i="1"/>
  <c r="J64" i="1" s="1"/>
  <c r="M64" i="1" s="1"/>
  <c r="G66" i="1"/>
  <c r="J66" i="1" s="1"/>
  <c r="M66" i="1" s="1"/>
  <c r="G67" i="1"/>
  <c r="J67" i="1" s="1"/>
  <c r="M67" i="1" s="1"/>
  <c r="G68" i="1"/>
  <c r="J68" i="1" s="1"/>
  <c r="M68" i="1" s="1"/>
  <c r="G70" i="1"/>
  <c r="J70" i="1" s="1"/>
  <c r="M70" i="1" s="1"/>
  <c r="G72" i="1"/>
  <c r="J72" i="1" s="1"/>
  <c r="M72" i="1" s="1"/>
  <c r="G73" i="1"/>
  <c r="J73" i="1" s="1"/>
  <c r="M73" i="1" s="1"/>
  <c r="G74" i="1"/>
  <c r="J74" i="1" s="1"/>
  <c r="M74" i="1" s="1"/>
  <c r="G75" i="1"/>
  <c r="J75" i="1" s="1"/>
  <c r="M75" i="1" s="1"/>
  <c r="G76" i="1"/>
  <c r="J76" i="1" s="1"/>
  <c r="M76" i="1" s="1"/>
  <c r="G78" i="1"/>
  <c r="J78" i="1" s="1"/>
  <c r="M78" i="1" s="1"/>
  <c r="G79" i="1"/>
  <c r="J79" i="1" s="1"/>
  <c r="M79" i="1" s="1"/>
  <c r="G80" i="1"/>
  <c r="J80" i="1" s="1"/>
  <c r="M80" i="1" s="1"/>
  <c r="G81" i="1"/>
  <c r="J81" i="1" s="1"/>
  <c r="M81" i="1" s="1"/>
  <c r="G82" i="1"/>
  <c r="J82" i="1" s="1"/>
  <c r="M82" i="1" s="1"/>
  <c r="G83" i="1"/>
  <c r="J83" i="1" s="1"/>
  <c r="M83" i="1" s="1"/>
  <c r="G88" i="1"/>
  <c r="J88" i="1" s="1"/>
  <c r="M88" i="1" s="1"/>
  <c r="G90" i="1"/>
  <c r="J90" i="1" s="1"/>
  <c r="M90" i="1" s="1"/>
  <c r="G91" i="1"/>
  <c r="J91" i="1" s="1"/>
  <c r="M91" i="1" s="1"/>
  <c r="G92" i="1"/>
  <c r="J92" i="1" s="1"/>
  <c r="M92" i="1" s="1"/>
  <c r="G93" i="1"/>
  <c r="J93" i="1" s="1"/>
  <c r="M93" i="1" s="1"/>
  <c r="G95" i="1"/>
  <c r="J95" i="1" s="1"/>
  <c r="M95" i="1" s="1"/>
  <c r="G97" i="1"/>
  <c r="J97" i="1" s="1"/>
  <c r="M97" i="1" s="1"/>
  <c r="G98" i="1"/>
  <c r="J98" i="1" s="1"/>
  <c r="M98" i="1" s="1"/>
  <c r="G99" i="1"/>
  <c r="J99" i="1" s="1"/>
  <c r="M99" i="1" s="1"/>
  <c r="G100" i="1"/>
  <c r="J100" i="1" s="1"/>
  <c r="M100" i="1" s="1"/>
  <c r="G101" i="1"/>
  <c r="J101" i="1" s="1"/>
  <c r="M101" i="1" s="1"/>
  <c r="G103" i="1"/>
  <c r="J103" i="1" s="1"/>
  <c r="M103" i="1" s="1"/>
  <c r="G104" i="1"/>
  <c r="J104" i="1" s="1"/>
  <c r="M104" i="1" s="1"/>
  <c r="G105" i="1"/>
  <c r="J105" i="1" s="1"/>
  <c r="M105" i="1" s="1"/>
  <c r="G106" i="1"/>
  <c r="J106" i="1" s="1"/>
  <c r="M106" i="1" s="1"/>
  <c r="G107" i="1"/>
  <c r="J107" i="1" s="1"/>
  <c r="M107" i="1" s="1"/>
  <c r="G108" i="1"/>
  <c r="J108" i="1" s="1"/>
  <c r="M108" i="1" s="1"/>
  <c r="G109" i="1"/>
  <c r="J109" i="1" s="1"/>
  <c r="M109" i="1" s="1"/>
  <c r="G110" i="1"/>
  <c r="J110" i="1" s="1"/>
  <c r="M110" i="1" s="1"/>
  <c r="G115" i="1"/>
  <c r="J115" i="1" s="1"/>
  <c r="M115" i="1" s="1"/>
  <c r="G117" i="1"/>
  <c r="J117" i="1" s="1"/>
  <c r="M117" i="1" s="1"/>
  <c r="G118" i="1"/>
  <c r="J118" i="1" s="1"/>
  <c r="M118" i="1" s="1"/>
  <c r="G119" i="1"/>
  <c r="J119" i="1" s="1"/>
  <c r="M119" i="1" s="1"/>
  <c r="G121" i="1"/>
  <c r="J121" i="1" s="1"/>
  <c r="M121" i="1" s="1"/>
  <c r="G123" i="1"/>
  <c r="J123" i="1" s="1"/>
  <c r="M123" i="1" s="1"/>
  <c r="G124" i="1"/>
  <c r="J124" i="1" s="1"/>
  <c r="M124" i="1" s="1"/>
  <c r="G125" i="1"/>
  <c r="J125" i="1" s="1"/>
  <c r="M125" i="1" s="1"/>
  <c r="G126" i="1"/>
  <c r="J126" i="1" s="1"/>
  <c r="M126" i="1" s="1"/>
  <c r="G127" i="1"/>
  <c r="J127" i="1" s="1"/>
  <c r="M127" i="1" s="1"/>
  <c r="G129" i="1"/>
  <c r="J129" i="1" s="1"/>
  <c r="M129" i="1" s="1"/>
  <c r="G130" i="1"/>
  <c r="J130" i="1" s="1"/>
  <c r="M130" i="1" s="1"/>
  <c r="G131" i="1"/>
  <c r="J131" i="1" s="1"/>
  <c r="M131" i="1" s="1"/>
  <c r="G132" i="1"/>
  <c r="J132" i="1" s="1"/>
  <c r="M132" i="1" s="1"/>
  <c r="G133" i="1"/>
  <c r="J133" i="1" s="1"/>
  <c r="M133" i="1" s="1"/>
  <c r="G134" i="1"/>
  <c r="J134" i="1" s="1"/>
  <c r="M134" i="1" s="1"/>
  <c r="G135" i="1"/>
  <c r="J135" i="1" s="1"/>
  <c r="M135" i="1" s="1"/>
  <c r="G136" i="1"/>
  <c r="J136" i="1" s="1"/>
  <c r="M136" i="1" s="1"/>
  <c r="G141" i="1"/>
  <c r="J141" i="1" s="1"/>
  <c r="M141" i="1" s="1"/>
  <c r="G143" i="1"/>
  <c r="J143" i="1" s="1"/>
  <c r="M143" i="1" s="1"/>
  <c r="G144" i="1"/>
  <c r="J144" i="1" s="1"/>
  <c r="M144" i="1" s="1"/>
  <c r="G145" i="1"/>
  <c r="J145" i="1" s="1"/>
  <c r="M145" i="1" s="1"/>
  <c r="G146" i="1"/>
  <c r="J146" i="1" s="1"/>
  <c r="M146" i="1" s="1"/>
  <c r="G148" i="1"/>
  <c r="J148" i="1" s="1"/>
  <c r="M148" i="1" s="1"/>
  <c r="G150" i="1"/>
  <c r="J150" i="1" s="1"/>
  <c r="M150" i="1" s="1"/>
  <c r="G151" i="1"/>
  <c r="J151" i="1" s="1"/>
  <c r="M151" i="1" s="1"/>
  <c r="G152" i="1"/>
  <c r="J152" i="1" s="1"/>
  <c r="M152" i="1" s="1"/>
  <c r="G153" i="1"/>
  <c r="J153" i="1" s="1"/>
  <c r="M153" i="1" s="1"/>
  <c r="G154" i="1"/>
  <c r="J154" i="1" s="1"/>
  <c r="M154" i="1" s="1"/>
  <c r="G156" i="1"/>
  <c r="J156" i="1" s="1"/>
  <c r="M156" i="1" s="1"/>
  <c r="G157" i="1"/>
  <c r="J157" i="1" s="1"/>
  <c r="M157" i="1" s="1"/>
  <c r="G158" i="1"/>
  <c r="J158" i="1" s="1"/>
  <c r="M158" i="1" s="1"/>
  <c r="G159" i="1"/>
  <c r="J159" i="1" s="1"/>
  <c r="M159" i="1" s="1"/>
  <c r="G160" i="1"/>
  <c r="J160" i="1" s="1"/>
  <c r="M160" i="1" s="1"/>
  <c r="G161" i="1"/>
  <c r="J161" i="1" s="1"/>
  <c r="M161" i="1" s="1"/>
  <c r="G167" i="1"/>
  <c r="J167" i="1" s="1"/>
  <c r="M167" i="1" s="1"/>
  <c r="G169" i="1"/>
  <c r="J169" i="1" s="1"/>
  <c r="M169" i="1" s="1"/>
  <c r="G170" i="1"/>
  <c r="J170" i="1" s="1"/>
  <c r="M170" i="1" s="1"/>
  <c r="G171" i="1"/>
  <c r="J171" i="1" s="1"/>
  <c r="M171" i="1" s="1"/>
  <c r="G173" i="1"/>
  <c r="J173" i="1" s="1"/>
  <c r="M173" i="1" s="1"/>
  <c r="G174" i="1"/>
  <c r="J174" i="1" s="1"/>
  <c r="M174" i="1" s="1"/>
  <c r="G175" i="1"/>
  <c r="J175" i="1" s="1"/>
  <c r="M175" i="1" s="1"/>
  <c r="G177" i="1"/>
  <c r="J177" i="1" s="1"/>
  <c r="M177" i="1" s="1"/>
  <c r="G178" i="1"/>
  <c r="J178" i="1" s="1"/>
  <c r="M178" i="1" s="1"/>
  <c r="G179" i="1"/>
  <c r="J179" i="1" s="1"/>
  <c r="M179" i="1" s="1"/>
  <c r="G180" i="1"/>
  <c r="J180" i="1" s="1"/>
  <c r="M180" i="1" s="1"/>
  <c r="G185" i="1"/>
  <c r="J185" i="1" s="1"/>
  <c r="M185" i="1" s="1"/>
  <c r="G187" i="1"/>
  <c r="J187" i="1" s="1"/>
  <c r="M187" i="1" s="1"/>
  <c r="G188" i="1"/>
  <c r="J188" i="1" s="1"/>
  <c r="M188" i="1" s="1"/>
  <c r="G189" i="1"/>
  <c r="J189" i="1" s="1"/>
  <c r="M189" i="1" s="1"/>
  <c r="G191" i="1"/>
  <c r="J191" i="1" s="1"/>
  <c r="M191" i="1" s="1"/>
  <c r="G193" i="1"/>
  <c r="J193" i="1" s="1"/>
  <c r="M193" i="1" s="1"/>
  <c r="G194" i="1"/>
  <c r="J194" i="1" s="1"/>
  <c r="M194" i="1" s="1"/>
  <c r="G195" i="1"/>
  <c r="J195" i="1" s="1"/>
  <c r="M195" i="1" s="1"/>
  <c r="G196" i="1"/>
  <c r="J196" i="1" s="1"/>
  <c r="M196" i="1" s="1"/>
  <c r="G197" i="1"/>
  <c r="J197" i="1" s="1"/>
  <c r="M197" i="1" s="1"/>
  <c r="G199" i="1"/>
  <c r="J199" i="1" s="1"/>
  <c r="M199" i="1" s="1"/>
  <c r="G200" i="1"/>
  <c r="J200" i="1" s="1"/>
  <c r="M200" i="1" s="1"/>
  <c r="G201" i="1"/>
  <c r="J201" i="1" s="1"/>
  <c r="M201" i="1" s="1"/>
  <c r="G202" i="1"/>
  <c r="J202" i="1" s="1"/>
  <c r="M202" i="1" s="1"/>
  <c r="G203" i="1"/>
  <c r="J203" i="1" s="1"/>
  <c r="M203" i="1" s="1"/>
  <c r="G204" i="1"/>
  <c r="J204" i="1" s="1"/>
  <c r="M204" i="1" s="1"/>
  <c r="G209" i="1"/>
  <c r="J209" i="1" s="1"/>
  <c r="M209" i="1" s="1"/>
  <c r="G211" i="1"/>
  <c r="J211" i="1" s="1"/>
  <c r="M211" i="1" s="1"/>
  <c r="G212" i="1"/>
  <c r="J212" i="1" s="1"/>
  <c r="M212" i="1" s="1"/>
  <c r="G213" i="1"/>
  <c r="J213" i="1" s="1"/>
  <c r="M213" i="1" s="1"/>
  <c r="G214" i="1"/>
  <c r="J214" i="1" s="1"/>
  <c r="M214" i="1" s="1"/>
  <c r="G215" i="1"/>
  <c r="J215" i="1" s="1"/>
  <c r="M215" i="1" s="1"/>
  <c r="G216" i="1"/>
  <c r="J216" i="1" s="1"/>
  <c r="M216" i="1" s="1"/>
  <c r="G218" i="1"/>
  <c r="J218" i="1" s="1"/>
  <c r="M218" i="1" s="1"/>
  <c r="G220" i="1"/>
  <c r="J220" i="1" s="1"/>
  <c r="M220" i="1" s="1"/>
  <c r="G221" i="1"/>
  <c r="J221" i="1" s="1"/>
  <c r="M221" i="1" s="1"/>
  <c r="G222" i="1"/>
  <c r="J222" i="1" s="1"/>
  <c r="M222" i="1" s="1"/>
  <c r="G223" i="1"/>
  <c r="J223" i="1" s="1"/>
  <c r="M223" i="1" s="1"/>
  <c r="G224" i="1"/>
  <c r="J224" i="1" s="1"/>
  <c r="M224" i="1" s="1"/>
  <c r="G226" i="1"/>
  <c r="J226" i="1" s="1"/>
  <c r="M226" i="1" s="1"/>
  <c r="G227" i="1"/>
  <c r="J227" i="1" s="1"/>
  <c r="M227" i="1" s="1"/>
  <c r="G228" i="1"/>
  <c r="J228" i="1" s="1"/>
  <c r="M228" i="1" s="1"/>
  <c r="G229" i="1"/>
  <c r="J229" i="1" s="1"/>
  <c r="M229" i="1" s="1"/>
  <c r="G230" i="1"/>
  <c r="J230" i="1" s="1"/>
  <c r="M230" i="1" s="1"/>
  <c r="G231" i="1"/>
  <c r="J231" i="1" s="1"/>
  <c r="M231" i="1" s="1"/>
  <c r="G232" i="1"/>
  <c r="J232" i="1" s="1"/>
  <c r="M232" i="1" s="1"/>
  <c r="G233" i="1"/>
  <c r="J233" i="1" s="1"/>
  <c r="M233" i="1" s="1"/>
  <c r="G234" i="1"/>
  <c r="J234" i="1" s="1"/>
  <c r="M234" i="1" s="1"/>
  <c r="G235" i="1"/>
  <c r="J235" i="1" s="1"/>
  <c r="M235" i="1" s="1"/>
  <c r="G240" i="1"/>
  <c r="J240" i="1" s="1"/>
  <c r="M240" i="1" s="1"/>
  <c r="G242" i="1"/>
  <c r="J242" i="1" s="1"/>
  <c r="M242" i="1" s="1"/>
  <c r="G243" i="1"/>
  <c r="J243" i="1" s="1"/>
  <c r="M243" i="1" s="1"/>
  <c r="G245" i="1"/>
  <c r="J245" i="1" s="1"/>
  <c r="M245" i="1" s="1"/>
  <c r="G246" i="1"/>
  <c r="J246" i="1" s="1"/>
  <c r="M246" i="1" s="1"/>
  <c r="G247" i="1"/>
  <c r="J247" i="1" s="1"/>
  <c r="M247" i="1" s="1"/>
  <c r="G6" i="1"/>
  <c r="J6" i="1" s="1"/>
  <c r="M6" i="1" s="1"/>
  <c r="F244" i="1"/>
  <c r="F241" i="1"/>
  <c r="F239" i="1"/>
  <c r="F225" i="1"/>
  <c r="F208" i="1" s="1"/>
  <c r="F219" i="1"/>
  <c r="F210" i="1"/>
  <c r="F198" i="1"/>
  <c r="F184" i="1" s="1"/>
  <c r="F192" i="1"/>
  <c r="F186" i="1"/>
  <c r="F176" i="1"/>
  <c r="F166" i="1" s="1"/>
  <c r="F172" i="1"/>
  <c r="F168" i="1"/>
  <c r="F165" i="1"/>
  <c r="F164" i="1"/>
  <c r="F155" i="1"/>
  <c r="F140" i="1" s="1"/>
  <c r="F149" i="1"/>
  <c r="F142" i="1"/>
  <c r="F128" i="1"/>
  <c r="F114" i="1" s="1"/>
  <c r="F122" i="1"/>
  <c r="F116" i="1"/>
  <c r="F102" i="1"/>
  <c r="F87" i="1" s="1"/>
  <c r="F96" i="1"/>
  <c r="F89" i="1"/>
  <c r="F77" i="1"/>
  <c r="F63" i="1" s="1"/>
  <c r="F71" i="1"/>
  <c r="F65" i="1"/>
  <c r="F50" i="1"/>
  <c r="F35" i="1" s="1"/>
  <c r="F43" i="1"/>
  <c r="F37" i="1"/>
  <c r="F25" i="1"/>
  <c r="F11" i="1" s="1"/>
  <c r="F19" i="1"/>
  <c r="F13" i="1"/>
  <c r="E241" i="1"/>
  <c r="E165" i="1"/>
  <c r="E164" i="1"/>
  <c r="E210" i="1"/>
  <c r="E186" i="1"/>
  <c r="E168" i="1"/>
  <c r="E142" i="1"/>
  <c r="E116" i="1"/>
  <c r="E89" i="1"/>
  <c r="E65" i="1"/>
  <c r="E37" i="1"/>
  <c r="G210" i="1" l="1"/>
  <c r="J210" i="1" s="1"/>
  <c r="M210" i="1" s="1"/>
  <c r="F113" i="1"/>
  <c r="G168" i="1"/>
  <c r="J168" i="1" s="1"/>
  <c r="M168" i="1" s="1"/>
  <c r="G186" i="1"/>
  <c r="J186" i="1" s="1"/>
  <c r="M186" i="1" s="1"/>
  <c r="G37" i="1"/>
  <c r="J37" i="1" s="1"/>
  <c r="M37" i="1" s="1"/>
  <c r="G142" i="1"/>
  <c r="J142" i="1" s="1"/>
  <c r="M142" i="1" s="1"/>
  <c r="G89" i="1"/>
  <c r="J89" i="1" s="1"/>
  <c r="M89" i="1" s="1"/>
  <c r="G164" i="1"/>
  <c r="J164" i="1" s="1"/>
  <c r="M164" i="1" s="1"/>
  <c r="F86" i="1"/>
  <c r="F85" i="1" s="1"/>
  <c r="F84" i="1" s="1"/>
  <c r="G241" i="1"/>
  <c r="J241" i="1" s="1"/>
  <c r="M241" i="1" s="1"/>
  <c r="G165" i="1"/>
  <c r="J165" i="1" s="1"/>
  <c r="M165" i="1" s="1"/>
  <c r="G65" i="1"/>
  <c r="J65" i="1" s="1"/>
  <c r="M65" i="1" s="1"/>
  <c r="G116" i="1"/>
  <c r="J116" i="1" s="1"/>
  <c r="M116" i="1" s="1"/>
  <c r="F139" i="1"/>
  <c r="F138" i="1" s="1"/>
  <c r="F207" i="1"/>
  <c r="F206" i="1" s="1"/>
  <c r="F205" i="1" s="1"/>
  <c r="F34" i="1"/>
  <c r="F33" i="1" s="1"/>
  <c r="F32" i="1" s="1"/>
  <c r="F183" i="1"/>
  <c r="F182" i="1" s="1"/>
  <c r="F181" i="1" s="1"/>
  <c r="F163" i="1"/>
  <c r="F162" i="1" s="1"/>
  <c r="F10" i="1"/>
  <c r="F9" i="1" s="1"/>
  <c r="F8" i="1" s="1"/>
  <c r="H205" i="1"/>
  <c r="I181" i="1"/>
  <c r="I137" i="1"/>
  <c r="H111" i="1"/>
  <c r="I61" i="1"/>
  <c r="I8" i="1"/>
  <c r="F238" i="1"/>
  <c r="F237" i="1" s="1"/>
  <c r="F236" i="1" s="1"/>
  <c r="F112" i="1"/>
  <c r="F111" i="1" s="1"/>
  <c r="F62" i="1"/>
  <c r="F61" i="1" s="1"/>
  <c r="F60" i="1" s="1"/>
  <c r="E13" i="1"/>
  <c r="G13" i="1" s="1"/>
  <c r="J13" i="1" s="1"/>
  <c r="M13" i="1" s="1"/>
  <c r="I60" i="1" l="1"/>
  <c r="F137" i="1"/>
  <c r="E225" i="1"/>
  <c r="G225" i="1" s="1"/>
  <c r="J225" i="1" s="1"/>
  <c r="M225" i="1" s="1"/>
  <c r="E219" i="1"/>
  <c r="G219" i="1" s="1"/>
  <c r="J219" i="1" s="1"/>
  <c r="M219" i="1" s="1"/>
  <c r="E198" i="1"/>
  <c r="G198" i="1" s="1"/>
  <c r="J198" i="1" s="1"/>
  <c r="M198" i="1" s="1"/>
  <c r="E192" i="1"/>
  <c r="G192" i="1" s="1"/>
  <c r="J192" i="1" s="1"/>
  <c r="M192" i="1" s="1"/>
  <c r="E176" i="1"/>
  <c r="G176" i="1" s="1"/>
  <c r="J176" i="1" s="1"/>
  <c r="M176" i="1" s="1"/>
  <c r="E172" i="1"/>
  <c r="G172" i="1" s="1"/>
  <c r="J172" i="1" s="1"/>
  <c r="M172" i="1" s="1"/>
  <c r="E155" i="1"/>
  <c r="G155" i="1" s="1"/>
  <c r="J155" i="1" s="1"/>
  <c r="M155" i="1" s="1"/>
  <c r="E149" i="1"/>
  <c r="G149" i="1" s="1"/>
  <c r="J149" i="1" s="1"/>
  <c r="M149" i="1" s="1"/>
  <c r="E128" i="1"/>
  <c r="G128" i="1" s="1"/>
  <c r="J128" i="1" s="1"/>
  <c r="M128" i="1" s="1"/>
  <c r="E122" i="1"/>
  <c r="G122" i="1" s="1"/>
  <c r="J122" i="1" s="1"/>
  <c r="M122" i="1" s="1"/>
  <c r="E102" i="1"/>
  <c r="G102" i="1" s="1"/>
  <c r="J102" i="1" s="1"/>
  <c r="M102" i="1" s="1"/>
  <c r="E96" i="1"/>
  <c r="G96" i="1" s="1"/>
  <c r="J96" i="1" s="1"/>
  <c r="M96" i="1" s="1"/>
  <c r="E77" i="1"/>
  <c r="G77" i="1" s="1"/>
  <c r="J77" i="1" s="1"/>
  <c r="M77" i="1" s="1"/>
  <c r="E71" i="1"/>
  <c r="G71" i="1" s="1"/>
  <c r="J71" i="1" s="1"/>
  <c r="M71" i="1" s="1"/>
  <c r="E50" i="1"/>
  <c r="G50" i="1" s="1"/>
  <c r="J50" i="1" s="1"/>
  <c r="M50" i="1" s="1"/>
  <c r="E43" i="1"/>
  <c r="G43" i="1" s="1"/>
  <c r="J43" i="1" s="1"/>
  <c r="M43" i="1" s="1"/>
  <c r="E25" i="1"/>
  <c r="G25" i="1" s="1"/>
  <c r="J25" i="1" s="1"/>
  <c r="M25" i="1" s="1"/>
  <c r="E19" i="1"/>
  <c r="G19" i="1" s="1"/>
  <c r="J19" i="1" s="1"/>
  <c r="M19" i="1" s="1"/>
  <c r="E244" i="1"/>
  <c r="G244" i="1" s="1"/>
  <c r="J244" i="1" s="1"/>
  <c r="M244" i="1" s="1"/>
  <c r="E10" i="1" l="1"/>
  <c r="G10" i="1" s="1"/>
  <c r="J10" i="1" s="1"/>
  <c r="M10" i="1" s="1"/>
  <c r="E35" i="1"/>
  <c r="G35" i="1" s="1"/>
  <c r="J35" i="1" s="1"/>
  <c r="M35" i="1" s="1"/>
  <c r="E114" i="1"/>
  <c r="G114" i="1" s="1"/>
  <c r="J114" i="1" s="1"/>
  <c r="M114" i="1" s="1"/>
  <c r="E208" i="1"/>
  <c r="G208" i="1" s="1"/>
  <c r="J208" i="1" s="1"/>
  <c r="M208" i="1" s="1"/>
  <c r="E184" i="1"/>
  <c r="G184" i="1" s="1"/>
  <c r="J184" i="1" s="1"/>
  <c r="M184" i="1" s="1"/>
  <c r="E239" i="1"/>
  <c r="G239" i="1" s="1"/>
  <c r="J239" i="1" s="1"/>
  <c r="M239" i="1" s="1"/>
  <c r="E63" i="1"/>
  <c r="G63" i="1" s="1"/>
  <c r="J63" i="1" s="1"/>
  <c r="M63" i="1" s="1"/>
  <c r="E166" i="1"/>
  <c r="E11" i="1"/>
  <c r="G11" i="1" s="1"/>
  <c r="J11" i="1" s="1"/>
  <c r="M11" i="1" s="1"/>
  <c r="E87" i="1"/>
  <c r="G87" i="1" s="1"/>
  <c r="J87" i="1" s="1"/>
  <c r="M87" i="1" s="1"/>
  <c r="E140" i="1"/>
  <c r="G140" i="1" s="1"/>
  <c r="J140" i="1" s="1"/>
  <c r="M140" i="1" s="1"/>
  <c r="E183" i="1"/>
  <c r="G183" i="1" s="1"/>
  <c r="J183" i="1" s="1"/>
  <c r="M183" i="1" s="1"/>
  <c r="E34" i="1"/>
  <c r="G34" i="1" s="1"/>
  <c r="J34" i="1" s="1"/>
  <c r="M34" i="1" s="1"/>
  <c r="E207" i="1"/>
  <c r="G207" i="1" s="1"/>
  <c r="J207" i="1" s="1"/>
  <c r="M207" i="1" s="1"/>
  <c r="E139" i="1"/>
  <c r="G139" i="1" s="1"/>
  <c r="J139" i="1" s="1"/>
  <c r="M139" i="1" s="1"/>
  <c r="E86" i="1"/>
  <c r="G86" i="1" s="1"/>
  <c r="J86" i="1" s="1"/>
  <c r="M86" i="1" s="1"/>
  <c r="E113" i="1"/>
  <c r="G113" i="1" s="1"/>
  <c r="J113" i="1" s="1"/>
  <c r="M113" i="1" s="1"/>
  <c r="E62" i="1"/>
  <c r="G62" i="1" s="1"/>
  <c r="J62" i="1" s="1"/>
  <c r="M62" i="1" s="1"/>
  <c r="E238" i="1"/>
  <c r="G238" i="1" s="1"/>
  <c r="J238" i="1" s="1"/>
  <c r="M238" i="1" s="1"/>
  <c r="E163" i="1" l="1"/>
  <c r="G163" i="1" s="1"/>
  <c r="J163" i="1" s="1"/>
  <c r="M163" i="1" s="1"/>
  <c r="G166" i="1"/>
  <c r="J166" i="1" s="1"/>
  <c r="M166" i="1" s="1"/>
  <c r="E237" i="1"/>
  <c r="G237" i="1" s="1"/>
  <c r="J237" i="1" s="1"/>
  <c r="M237" i="1" s="1"/>
  <c r="E85" i="1"/>
  <c r="G85" i="1" s="1"/>
  <c r="J85" i="1" s="1"/>
  <c r="M85" i="1" s="1"/>
  <c r="E33" i="1"/>
  <c r="G33" i="1" s="1"/>
  <c r="J33" i="1" s="1"/>
  <c r="M33" i="1" s="1"/>
  <c r="E61" i="1"/>
  <c r="G61" i="1" s="1"/>
  <c r="J61" i="1" s="1"/>
  <c r="M61" i="1" s="1"/>
  <c r="E138" i="1"/>
  <c r="G138" i="1" s="1"/>
  <c r="J138" i="1" s="1"/>
  <c r="M138" i="1" s="1"/>
  <c r="E182" i="1"/>
  <c r="G182" i="1" s="1"/>
  <c r="J182" i="1" s="1"/>
  <c r="M182" i="1" s="1"/>
  <c r="E112" i="1"/>
  <c r="G112" i="1" s="1"/>
  <c r="J112" i="1" s="1"/>
  <c r="M112" i="1" s="1"/>
  <c r="E9" i="1"/>
  <c r="G9" i="1" s="1"/>
  <c r="J9" i="1" s="1"/>
  <c r="M9" i="1" s="1"/>
  <c r="E206" i="1"/>
  <c r="G206" i="1" s="1"/>
  <c r="J206" i="1" s="1"/>
  <c r="M206" i="1" s="1"/>
  <c r="E205" i="1" l="1"/>
  <c r="G205" i="1" s="1"/>
  <c r="J205" i="1" s="1"/>
  <c r="M205" i="1" s="1"/>
  <c r="E111" i="1"/>
  <c r="G111" i="1" s="1"/>
  <c r="J111" i="1" s="1"/>
  <c r="M111" i="1" s="1"/>
  <c r="E137" i="1"/>
  <c r="G137" i="1" s="1"/>
  <c r="J137" i="1" s="1"/>
  <c r="M137" i="1" s="1"/>
  <c r="E32" i="1"/>
  <c r="G32" i="1" s="1"/>
  <c r="J32" i="1" s="1"/>
  <c r="M32" i="1" s="1"/>
  <c r="E236" i="1"/>
  <c r="G236" i="1" s="1"/>
  <c r="J236" i="1" s="1"/>
  <c r="E8" i="1"/>
  <c r="G8" i="1" s="1"/>
  <c r="J8" i="1" s="1"/>
  <c r="M8" i="1" s="1"/>
  <c r="E181" i="1"/>
  <c r="G181" i="1" s="1"/>
  <c r="J181" i="1" s="1"/>
  <c r="M181" i="1" s="1"/>
  <c r="E60" i="1"/>
  <c r="G60" i="1" s="1"/>
  <c r="J60" i="1" s="1"/>
  <c r="M60" i="1" s="1"/>
  <c r="E84" i="1"/>
  <c r="G84" i="1" s="1"/>
  <c r="J84" i="1" s="1"/>
  <c r="M84" i="1" s="1"/>
  <c r="E162" i="1"/>
  <c r="G162" i="1" s="1"/>
  <c r="J162" i="1" s="1"/>
  <c r="M162" i="1" s="1"/>
</calcChain>
</file>

<file path=xl/sharedStrings.xml><?xml version="1.0" encoding="utf-8"?>
<sst xmlns="http://schemas.openxmlformats.org/spreadsheetml/2006/main" count="281" uniqueCount="62">
  <si>
    <t>.2025. a käskkirja nr</t>
  </si>
  <si>
    <t>Lisa 5</t>
  </si>
  <si>
    <t>Kohtute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</si>
  <si>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</si>
  <si>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</si>
  <si>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</si>
  <si>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</si>
  <si>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</si>
  <si>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Kuni käskkirja jõustumiseni kehtiv 2025. a eelarve</t>
  </si>
  <si>
    <t>Eelarve muudatused</t>
  </si>
  <si>
    <t>2025. a eelarve kokku</t>
  </si>
  <si>
    <t>TULUD</t>
  </si>
  <si>
    <t>Tallinna Ringkonnakohus</t>
  </si>
  <si>
    <t>KULUD</t>
  </si>
  <si>
    <t>Programmi tegevus: Õigusemõistmise ja õigusteenuste tagamine</t>
  </si>
  <si>
    <t>käibemaks</t>
  </si>
  <si>
    <t>Tööjõukulud</t>
  </si>
  <si>
    <t>Kohtunike tööjõukulud</t>
  </si>
  <si>
    <t>SE030003</t>
  </si>
  <si>
    <t>Õigusmõistmise ametnike tööjõukulud</t>
  </si>
  <si>
    <t>KRAPS</t>
  </si>
  <si>
    <t>SE030009</t>
  </si>
  <si>
    <t>Tegevuskulud, v.a tööjõukulud</t>
  </si>
  <si>
    <t>Majandamiskulud</t>
  </si>
  <si>
    <t>RKAS</t>
  </si>
  <si>
    <t>SE000028</t>
  </si>
  <si>
    <t>Kohtute kolmandate isikute tasud</t>
  </si>
  <si>
    <t>SE030005</t>
  </si>
  <si>
    <t>Kohtute postikulud</t>
  </si>
  <si>
    <t>SE030006</t>
  </si>
  <si>
    <t>Käibemaks</t>
  </si>
  <si>
    <t>sh majandamiskulude käibemaks</t>
  </si>
  <si>
    <t>sh RKAS käibemaks</t>
  </si>
  <si>
    <t>sh kohtute kolmandate isikute tasudelt käibemaks</t>
  </si>
  <si>
    <t>sh kohtute postikulude käibemaks</t>
  </si>
  <si>
    <t>Harju Maakohus</t>
  </si>
  <si>
    <t>Ettemaksed kohtutäituritele</t>
  </si>
  <si>
    <t>SE000031</t>
  </si>
  <si>
    <t>sh ettemaksed kohtutäituritele käibemaks</t>
  </si>
  <si>
    <t>Amortisatsioon</t>
  </si>
  <si>
    <t>Tallinna Halduskohus</t>
  </si>
  <si>
    <t>Viru Maakohus</t>
  </si>
  <si>
    <t>Kohtute tõlketeenistuse tööjõukulud</t>
  </si>
  <si>
    <t>Tartu Ringkonnakohus</t>
  </si>
  <si>
    <t>Tartu Maakohus</t>
  </si>
  <si>
    <t>Kohtute arhiiviteenistuse tööjõukulud</t>
  </si>
  <si>
    <t>Tartu Maakohtu kinnistus- ja registriosakond</t>
  </si>
  <si>
    <t>Programmi tegevus: Konkurentsivõimelise ärikeskkonna tagamine</t>
  </si>
  <si>
    <t>Kinnistus- ja registriosakonna ametnike tööjõukulud</t>
  </si>
  <si>
    <t>Tartu Halduskohus</t>
  </si>
  <si>
    <t>Pärnu Maakohus</t>
  </si>
  <si>
    <t>Maksekäsuosakonna ametnike töötasud</t>
  </si>
  <si>
    <t>Kohtute infotelefoni kureerimine</t>
  </si>
  <si>
    <t>Eestkoste järelevalve osakond</t>
  </si>
  <si>
    <r>
      <t xml:space="preserve">KRAPS, </t>
    </r>
    <r>
      <rPr>
        <sz val="8"/>
        <color theme="1"/>
        <rFont val="Calibri"/>
        <family val="2"/>
        <charset val="186"/>
        <scheme val="minor"/>
      </rPr>
      <t>sh maksekäsuosakonna kohtunikuabide/-juhi tööjõukulud</t>
    </r>
  </si>
  <si>
    <t>Käesoleva käskkirja lisa 1 (Justiits- ja Digiministeeriumi eelarve) alusel kehtestatud kohtute reservi koondülevaade (*informatiivne)</t>
  </si>
  <si>
    <t>Kohtute reserv</t>
  </si>
  <si>
    <t>Arvestuslikud tööjõukulud</t>
  </si>
  <si>
    <t>Vabariigi Valitsuse sihtotstarbelisest reservist</t>
  </si>
  <si>
    <t>Kuni käskkirja jõustumiseni kehtiv 2025 a. eelarve</t>
  </si>
  <si>
    <t>Õigusemõistmise tagamine</t>
  </si>
  <si>
    <t>SR030041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</si>
</sst>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6" fillId="0" borderId="0" xfId="1" applyNumberFormat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/>
    <xf numFmtId="0" fontId="4" fillId="0" borderId="0" xfId="1" applyFont="1" applyAlignment="1">
      <alignment horizontal="right"/>
    </xf>
    <xf numFmtId="0" fontId="10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indent="2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left" indent="2"/>
    </xf>
    <xf numFmtId="0" fontId="5" fillId="0" borderId="0" xfId="1" applyFont="1" applyAlignment="1">
      <alignment horizontal="right" indent="2"/>
    </xf>
    <xf numFmtId="0" fontId="6" fillId="0" borderId="0" xfId="1" applyFont="1" applyAlignment="1">
      <alignment horizontal="right"/>
    </xf>
    <xf numFmtId="0" fontId="12" fillId="0" borderId="0" xfId="0" applyFont="1"/>
    <xf numFmtId="3" fontId="13" fillId="0" borderId="0" xfId="1" applyNumberFormat="1" applyFont="1"/>
    <xf numFmtId="0" fontId="14" fillId="2" borderId="0" xfId="1" applyFont="1" applyFill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/>
    <xf numFmtId="0" fontId="20" fillId="0" borderId="0" xfId="1" applyFont="1" applyAlignment="1">
      <alignment horizontal="center"/>
    </xf>
    <xf numFmtId="0" fontId="20" fillId="0" borderId="0" xfId="1" applyFont="1"/>
    <xf numFmtId="3" fontId="20" fillId="0" borderId="0" xfId="1" applyNumberFormat="1" applyFont="1"/>
    <xf numFmtId="0" fontId="15" fillId="0" borderId="0" xfId="1" applyFont="1" applyAlignment="1">
      <alignment horizontal="left" indent="1"/>
    </xf>
    <xf numFmtId="3" fontId="15" fillId="0" borderId="0" xfId="1" applyNumberFormat="1" applyFont="1"/>
    <xf numFmtId="0" fontId="21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14" fillId="3" borderId="0" xfId="0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7"/>
  <sheetViews>
    <sheetView showZeros="0" tabSelected="1" zoomScaleNormal="100" workbookViewId="0">
      <pane xSplit="4" ySplit="5" topLeftCell="G76" activePane="bottomRight" state="frozen"/>
      <selection pane="topRight" activeCell="J1" sqref="J1"/>
      <selection pane="bottomLeft" activeCell="A5" sqref="A5"/>
      <selection pane="bottomRight" activeCell="K99" sqref="K99"/>
    </sheetView>
  </sheetViews>
  <sheetFormatPr defaultColWidth="9.42578125" defaultRowHeight="12.75" x14ac:dyDescent="0.2"/>
  <cols>
    <col min="1" max="1" width="50" style="1" customWidth="1"/>
    <col min="2" max="3" width="7.28515625" style="2" customWidth="1"/>
    <col min="4" max="4" width="9.28515625" style="1" customWidth="1"/>
    <col min="5" max="5" width="15.7109375" style="1" hidden="1" customWidth="1"/>
    <col min="6" max="6" width="14" style="1" hidden="1" customWidth="1"/>
    <col min="7" max="7" width="16.140625" style="1" hidden="1" customWidth="1"/>
    <col min="8" max="9" width="15" style="1" hidden="1" customWidth="1"/>
    <col min="10" max="10" width="14.5703125" style="1" customWidth="1"/>
    <col min="11" max="11" width="13.140625" style="1" customWidth="1"/>
    <col min="12" max="12" width="16" style="1" customWidth="1"/>
    <col min="13" max="13" width="15" style="1" customWidth="1"/>
    <col min="14" max="16384" width="9.42578125" style="1"/>
  </cols>
  <sheetData>
    <row r="1" spans="1:13" x14ac:dyDescent="0.2">
      <c r="M1" s="22" t="s">
        <v>0</v>
      </c>
    </row>
    <row r="2" spans="1:13" ht="15.75" x14ac:dyDescent="0.25">
      <c r="A2" s="20"/>
      <c r="M2" s="22" t="s">
        <v>1</v>
      </c>
    </row>
    <row r="3" spans="1:13" ht="15.75" x14ac:dyDescent="0.25">
      <c r="A3" s="20" t="s">
        <v>2</v>
      </c>
      <c r="E3" s="3"/>
    </row>
    <row r="4" spans="1:13" ht="15" customHeight="1" x14ac:dyDescent="0.2">
      <c r="A4" s="4"/>
      <c r="E4" s="3"/>
    </row>
    <row r="5" spans="1:13" s="4" customFormat="1" ht="51" customHeight="1" x14ac:dyDescent="0.2">
      <c r="A5" s="21"/>
      <c r="B5" s="21" t="s">
        <v>3</v>
      </c>
      <c r="C5" s="21" t="s">
        <v>4</v>
      </c>
      <c r="D5" s="21" t="s">
        <v>5</v>
      </c>
      <c r="E5" s="43" t="s">
        <v>6</v>
      </c>
      <c r="F5" s="43" t="s">
        <v>7</v>
      </c>
      <c r="G5" s="44" t="s">
        <v>8</v>
      </c>
      <c r="H5" s="44" t="s">
        <v>9</v>
      </c>
      <c r="I5" s="43" t="s">
        <v>7</v>
      </c>
      <c r="J5" s="44" t="s">
        <v>59</v>
      </c>
      <c r="K5" s="44" t="s">
        <v>9</v>
      </c>
      <c r="L5" s="44" t="s">
        <v>58</v>
      </c>
      <c r="M5" s="44" t="s">
        <v>10</v>
      </c>
    </row>
    <row r="6" spans="1:13" s="4" customFormat="1" ht="17.25" x14ac:dyDescent="0.3">
      <c r="A6" s="6" t="s">
        <v>11</v>
      </c>
      <c r="B6" s="2"/>
      <c r="C6" s="2"/>
      <c r="D6" s="1"/>
      <c r="E6" s="7">
        <v>32824989</v>
      </c>
      <c r="F6" s="7"/>
      <c r="G6" s="7">
        <f>E6+F6</f>
        <v>32824989</v>
      </c>
      <c r="H6" s="7"/>
      <c r="I6" s="7"/>
      <c r="J6" s="7">
        <f>G6+H6+I6</f>
        <v>32824989</v>
      </c>
      <c r="K6" s="7"/>
      <c r="L6" s="7"/>
      <c r="M6" s="7">
        <f>J6+K6+L6</f>
        <v>32824989</v>
      </c>
    </row>
    <row r="7" spans="1:13" s="4" customFormat="1" ht="17.25" x14ac:dyDescent="0.3">
      <c r="A7" s="6"/>
      <c r="B7" s="2"/>
      <c r="C7" s="2"/>
      <c r="D7" s="1"/>
      <c r="E7" s="7"/>
      <c r="F7" s="7"/>
      <c r="G7" s="7">
        <f t="shared" ref="G7:G73" si="0">E7+F7</f>
        <v>0</v>
      </c>
      <c r="H7" s="7"/>
      <c r="I7" s="7"/>
      <c r="J7" s="7">
        <f t="shared" ref="J7:J73" si="1">G7+H7+I7</f>
        <v>0</v>
      </c>
      <c r="K7" s="7"/>
      <c r="L7" s="7"/>
      <c r="M7" s="7">
        <f t="shared" ref="M7:M73" si="2">J7+K7+L7</f>
        <v>0</v>
      </c>
    </row>
    <row r="8" spans="1:13" ht="17.25" x14ac:dyDescent="0.3">
      <c r="A8" s="6" t="s">
        <v>12</v>
      </c>
      <c r="E8" s="7">
        <f>E9</f>
        <v>5953084.396991956</v>
      </c>
      <c r="F8" s="7">
        <f>F9</f>
        <v>0</v>
      </c>
      <c r="G8" s="7">
        <f t="shared" si="0"/>
        <v>5953084.396991956</v>
      </c>
      <c r="H8" s="7">
        <f>H9</f>
        <v>-24297</v>
      </c>
      <c r="I8" s="7">
        <f>I9</f>
        <v>70874</v>
      </c>
      <c r="J8" s="7">
        <f>G8+H8+I8</f>
        <v>5999661.396991956</v>
      </c>
      <c r="K8" s="7">
        <f>K9</f>
        <v>10000</v>
      </c>
      <c r="L8" s="7">
        <f>L9</f>
        <v>51575</v>
      </c>
      <c r="M8" s="7">
        <f t="shared" si="2"/>
        <v>6061236.396991956</v>
      </c>
    </row>
    <row r="9" spans="1:13" ht="17.25" x14ac:dyDescent="0.3">
      <c r="A9" s="6" t="s">
        <v>13</v>
      </c>
      <c r="E9" s="7">
        <f>E10+E11</f>
        <v>5953084.396991956</v>
      </c>
      <c r="F9" s="7">
        <f>F10+F11</f>
        <v>0</v>
      </c>
      <c r="G9" s="7">
        <f t="shared" si="0"/>
        <v>5953084.396991956</v>
      </c>
      <c r="H9" s="7">
        <f>H10+H11</f>
        <v>-24297</v>
      </c>
      <c r="I9" s="7">
        <f>I10+I11</f>
        <v>70874</v>
      </c>
      <c r="J9" s="7">
        <f t="shared" si="1"/>
        <v>5999661.396991956</v>
      </c>
      <c r="K9" s="7">
        <f>K10+K11</f>
        <v>10000</v>
      </c>
      <c r="L9" s="7">
        <f>L10+L11</f>
        <v>51575</v>
      </c>
      <c r="M9" s="7">
        <f t="shared" si="2"/>
        <v>6061236.396991956</v>
      </c>
    </row>
    <row r="10" spans="1:13" ht="15.75" x14ac:dyDescent="0.25">
      <c r="A10" s="8" t="s">
        <v>14</v>
      </c>
      <c r="E10" s="9">
        <f>E13+E19</f>
        <v>5812336.8693146389</v>
      </c>
      <c r="F10" s="9">
        <f>F13+F19</f>
        <v>0</v>
      </c>
      <c r="G10" s="9">
        <f t="shared" si="0"/>
        <v>5812336.8693146389</v>
      </c>
      <c r="H10" s="9">
        <f>H13+H19</f>
        <v>-24297</v>
      </c>
      <c r="I10" s="9">
        <f>I13+I19</f>
        <v>70874</v>
      </c>
      <c r="J10" s="9">
        <f t="shared" si="1"/>
        <v>5858913.8693146389</v>
      </c>
      <c r="K10" s="9">
        <f>K13+K19</f>
        <v>10000</v>
      </c>
      <c r="L10" s="9">
        <f>L13+L19</f>
        <v>51575</v>
      </c>
      <c r="M10" s="9">
        <f t="shared" si="2"/>
        <v>5920488.8693146389</v>
      </c>
    </row>
    <row r="11" spans="1:13" ht="15.75" x14ac:dyDescent="0.25">
      <c r="A11" s="19" t="s">
        <v>15</v>
      </c>
      <c r="E11" s="20">
        <f>E25</f>
        <v>140747.52767731715</v>
      </c>
      <c r="F11" s="20">
        <f>F25</f>
        <v>0</v>
      </c>
      <c r="G11" s="20">
        <f t="shared" si="0"/>
        <v>140747.52767731715</v>
      </c>
      <c r="H11" s="20">
        <f>H25</f>
        <v>0</v>
      </c>
      <c r="I11" s="20">
        <f>I25</f>
        <v>0</v>
      </c>
      <c r="J11" s="20">
        <f t="shared" si="1"/>
        <v>140747.52767731715</v>
      </c>
      <c r="K11" s="20">
        <f>K25</f>
        <v>0</v>
      </c>
      <c r="L11" s="20">
        <f>L25</f>
        <v>0</v>
      </c>
      <c r="M11" s="20">
        <f t="shared" si="2"/>
        <v>140747.52767731715</v>
      </c>
    </row>
    <row r="12" spans="1:13" ht="15.75" x14ac:dyDescent="0.25">
      <c r="A12" s="8"/>
      <c r="E12" s="1">
        <v>0</v>
      </c>
      <c r="F12" s="1">
        <v>0</v>
      </c>
      <c r="G12" s="1">
        <f t="shared" si="0"/>
        <v>0</v>
      </c>
      <c r="H12" s="1">
        <v>0</v>
      </c>
      <c r="I12" s="1">
        <v>0</v>
      </c>
      <c r="J12" s="1">
        <f t="shared" si="1"/>
        <v>0</v>
      </c>
      <c r="K12" s="1">
        <v>0</v>
      </c>
      <c r="L12" s="1">
        <v>0</v>
      </c>
      <c r="M12" s="1">
        <f t="shared" si="2"/>
        <v>0</v>
      </c>
    </row>
    <row r="13" spans="1:13" s="4" customFormat="1" x14ac:dyDescent="0.2">
      <c r="A13" s="11" t="s">
        <v>16</v>
      </c>
      <c r="B13" s="12"/>
      <c r="C13" s="12"/>
      <c r="E13" s="5">
        <f>E14+E15+E16</f>
        <v>5173734.8693146389</v>
      </c>
      <c r="F13" s="5">
        <f>F14+F15+F16</f>
        <v>0</v>
      </c>
      <c r="G13" s="5">
        <f t="shared" si="0"/>
        <v>5173734.8693146389</v>
      </c>
      <c r="H13" s="5">
        <f>H14+H15+H16</f>
        <v>-24127</v>
      </c>
      <c r="I13" s="5">
        <f>I14+I15+I16</f>
        <v>24350</v>
      </c>
      <c r="J13" s="5">
        <f t="shared" si="1"/>
        <v>5173957.8693146389</v>
      </c>
      <c r="K13" s="5">
        <f>K14+K15+K16+K17</f>
        <v>0</v>
      </c>
      <c r="L13" s="5">
        <f>L14+L15+L16+L17</f>
        <v>51575</v>
      </c>
      <c r="M13" s="5">
        <f t="shared" si="2"/>
        <v>5225532.8693146389</v>
      </c>
    </row>
    <row r="14" spans="1:13" x14ac:dyDescent="0.2">
      <c r="A14" s="13" t="s">
        <v>17</v>
      </c>
      <c r="B14" s="2">
        <v>10</v>
      </c>
      <c r="C14" s="2">
        <v>50</v>
      </c>
      <c r="D14" s="2" t="s">
        <v>18</v>
      </c>
      <c r="E14" s="3">
        <v>3205529.0272219442</v>
      </c>
      <c r="F14" s="3"/>
      <c r="G14" s="3">
        <f t="shared" si="0"/>
        <v>3205529.0272219442</v>
      </c>
      <c r="H14" s="3"/>
      <c r="I14" s="3"/>
      <c r="J14" s="3">
        <f t="shared" si="1"/>
        <v>3205529.0272219442</v>
      </c>
      <c r="K14" s="3"/>
      <c r="L14" s="3"/>
      <c r="M14" s="3">
        <f t="shared" si="2"/>
        <v>3205529.0272219442</v>
      </c>
    </row>
    <row r="15" spans="1:13" x14ac:dyDescent="0.2">
      <c r="A15" s="13" t="s">
        <v>19</v>
      </c>
      <c r="B15" s="2">
        <v>20</v>
      </c>
      <c r="C15" s="2">
        <v>50</v>
      </c>
      <c r="D15" s="2"/>
      <c r="E15" s="3">
        <v>570788</v>
      </c>
      <c r="F15" s="3"/>
      <c r="G15" s="3">
        <f t="shared" si="0"/>
        <v>570788</v>
      </c>
      <c r="H15" s="45">
        <v>-24127</v>
      </c>
      <c r="I15" s="45">
        <v>24350</v>
      </c>
      <c r="J15" s="3">
        <f t="shared" si="1"/>
        <v>571011</v>
      </c>
      <c r="K15" s="45"/>
      <c r="L15" s="45"/>
      <c r="M15" s="3">
        <f t="shared" si="2"/>
        <v>571011</v>
      </c>
    </row>
    <row r="16" spans="1:13" x14ac:dyDescent="0.2">
      <c r="A16" s="42" t="s">
        <v>20</v>
      </c>
      <c r="B16" s="41">
        <v>20</v>
      </c>
      <c r="C16" s="41">
        <v>50</v>
      </c>
      <c r="D16" s="41" t="s">
        <v>21</v>
      </c>
      <c r="E16" s="3">
        <v>1397417.8420926942</v>
      </c>
      <c r="F16" s="3"/>
      <c r="G16" s="3">
        <f t="shared" si="0"/>
        <v>1397417.8420926942</v>
      </c>
      <c r="H16" s="3"/>
      <c r="I16" s="3"/>
      <c r="J16" s="3">
        <f t="shared" si="1"/>
        <v>1397417.8420926942</v>
      </c>
      <c r="K16" s="3"/>
      <c r="L16" s="3"/>
      <c r="M16" s="3">
        <f t="shared" si="2"/>
        <v>1397417.8420926942</v>
      </c>
    </row>
    <row r="17" spans="1:13" x14ac:dyDescent="0.2">
      <c r="A17" s="42" t="s">
        <v>60</v>
      </c>
      <c r="B17" s="41">
        <v>20</v>
      </c>
      <c r="C17" s="41">
        <v>50</v>
      </c>
      <c r="D17" s="41" t="s">
        <v>61</v>
      </c>
      <c r="E17" s="3"/>
      <c r="F17" s="3"/>
      <c r="G17" s="3"/>
      <c r="H17" s="3"/>
      <c r="I17" s="3"/>
      <c r="J17" s="3"/>
      <c r="K17" s="3"/>
      <c r="L17" s="3">
        <v>51575</v>
      </c>
      <c r="M17" s="3">
        <f t="shared" si="2"/>
        <v>51575</v>
      </c>
    </row>
    <row r="18" spans="1:13" x14ac:dyDescent="0.2">
      <c r="E18" s="3">
        <v>0</v>
      </c>
      <c r="F18" s="3">
        <v>0</v>
      </c>
      <c r="G18" s="3">
        <f t="shared" si="0"/>
        <v>0</v>
      </c>
      <c r="H18" s="3">
        <v>0</v>
      </c>
      <c r="I18" s="3">
        <v>0</v>
      </c>
      <c r="J18" s="3">
        <f t="shared" si="1"/>
        <v>0</v>
      </c>
      <c r="K18" s="3">
        <v>0</v>
      </c>
      <c r="L18" s="3">
        <v>0</v>
      </c>
      <c r="M18" s="3">
        <f t="shared" si="2"/>
        <v>0</v>
      </c>
    </row>
    <row r="19" spans="1:13" s="4" customFormat="1" x14ac:dyDescent="0.2">
      <c r="A19" s="11" t="s">
        <v>22</v>
      </c>
      <c r="B19" s="12"/>
      <c r="C19" s="12"/>
      <c r="E19" s="5">
        <f>E20+E21+E22+E23</f>
        <v>638602</v>
      </c>
      <c r="F19" s="5">
        <f>F20+F21+F22+F23</f>
        <v>0</v>
      </c>
      <c r="G19" s="5">
        <f t="shared" si="0"/>
        <v>638602</v>
      </c>
      <c r="H19" s="5">
        <f>H20+H21+H22+H23</f>
        <v>-170</v>
      </c>
      <c r="I19" s="5">
        <f>I20+I21+I22+I23</f>
        <v>46524</v>
      </c>
      <c r="J19" s="5">
        <f t="shared" si="1"/>
        <v>684956</v>
      </c>
      <c r="K19" s="5">
        <f>K20+K21+K22+K23</f>
        <v>10000</v>
      </c>
      <c r="L19" s="5">
        <f>L20+L21+L22+L23</f>
        <v>0</v>
      </c>
      <c r="M19" s="5">
        <f t="shared" si="2"/>
        <v>694956</v>
      </c>
    </row>
    <row r="20" spans="1:13" x14ac:dyDescent="0.2">
      <c r="A20" s="13" t="s">
        <v>23</v>
      </c>
      <c r="B20" s="2">
        <v>20</v>
      </c>
      <c r="C20" s="2">
        <v>55</v>
      </c>
      <c r="D20" s="2"/>
      <c r="E20" s="3">
        <v>69735</v>
      </c>
      <c r="F20" s="3"/>
      <c r="G20" s="3">
        <f t="shared" si="0"/>
        <v>69735</v>
      </c>
      <c r="H20" s="45">
        <v>-170</v>
      </c>
      <c r="I20" s="45">
        <v>46524</v>
      </c>
      <c r="J20" s="3">
        <f t="shared" si="1"/>
        <v>116089</v>
      </c>
      <c r="K20" s="45">
        <v>10000</v>
      </c>
      <c r="L20" s="45"/>
      <c r="M20" s="3">
        <f t="shared" si="2"/>
        <v>126089</v>
      </c>
    </row>
    <row r="21" spans="1:13" x14ac:dyDescent="0.2">
      <c r="A21" s="13" t="s">
        <v>24</v>
      </c>
      <c r="B21" s="2">
        <v>20</v>
      </c>
      <c r="C21" s="2">
        <v>55</v>
      </c>
      <c r="D21" s="2" t="s">
        <v>25</v>
      </c>
      <c r="E21" s="3">
        <v>520612</v>
      </c>
      <c r="F21" s="3"/>
      <c r="G21" s="3">
        <f t="shared" si="0"/>
        <v>520612</v>
      </c>
      <c r="H21" s="3"/>
      <c r="I21" s="3"/>
      <c r="J21" s="3">
        <f t="shared" si="1"/>
        <v>520612</v>
      </c>
      <c r="K21" s="3"/>
      <c r="L21" s="3"/>
      <c r="M21" s="3">
        <f t="shared" si="2"/>
        <v>520612</v>
      </c>
    </row>
    <row r="22" spans="1:13" x14ac:dyDescent="0.2">
      <c r="A22" s="13" t="s">
        <v>26</v>
      </c>
      <c r="B22" s="2">
        <v>10</v>
      </c>
      <c r="C22" s="2">
        <v>5</v>
      </c>
      <c r="D22" s="2" t="s">
        <v>27</v>
      </c>
      <c r="E22" s="3">
        <v>40000</v>
      </c>
      <c r="F22" s="3"/>
      <c r="G22" s="3">
        <f t="shared" si="0"/>
        <v>40000</v>
      </c>
      <c r="H22" s="3"/>
      <c r="I22" s="3"/>
      <c r="J22" s="3">
        <f t="shared" si="1"/>
        <v>40000</v>
      </c>
      <c r="K22" s="3"/>
      <c r="L22" s="3"/>
      <c r="M22" s="3">
        <f t="shared" si="2"/>
        <v>40000</v>
      </c>
    </row>
    <row r="23" spans="1:13" x14ac:dyDescent="0.2">
      <c r="A23" s="13" t="s">
        <v>28</v>
      </c>
      <c r="B23" s="2">
        <v>10</v>
      </c>
      <c r="C23" s="2">
        <v>55</v>
      </c>
      <c r="D23" s="2" t="s">
        <v>29</v>
      </c>
      <c r="E23" s="3">
        <v>8255</v>
      </c>
      <c r="F23" s="3"/>
      <c r="G23" s="3">
        <f t="shared" si="0"/>
        <v>8255</v>
      </c>
      <c r="H23" s="3"/>
      <c r="I23" s="3"/>
      <c r="J23" s="3">
        <f t="shared" si="1"/>
        <v>8255</v>
      </c>
      <c r="K23" s="3"/>
      <c r="L23" s="3"/>
      <c r="M23" s="3">
        <f t="shared" si="2"/>
        <v>8255</v>
      </c>
    </row>
    <row r="24" spans="1:13" x14ac:dyDescent="0.2">
      <c r="E24" s="3">
        <v>0</v>
      </c>
      <c r="F24" s="3">
        <v>0</v>
      </c>
      <c r="G24" s="3">
        <f t="shared" si="0"/>
        <v>0</v>
      </c>
      <c r="H24" s="3">
        <v>0</v>
      </c>
      <c r="I24" s="3">
        <v>0</v>
      </c>
      <c r="J24" s="3">
        <f t="shared" si="1"/>
        <v>0</v>
      </c>
      <c r="K24" s="3">
        <v>0</v>
      </c>
      <c r="L24" s="3">
        <v>0</v>
      </c>
      <c r="M24" s="3">
        <f t="shared" si="2"/>
        <v>0</v>
      </c>
    </row>
    <row r="25" spans="1:13" s="4" customFormat="1" x14ac:dyDescent="0.2">
      <c r="A25" s="11" t="s">
        <v>30</v>
      </c>
      <c r="B25" s="12"/>
      <c r="C25" s="12"/>
      <c r="E25" s="5">
        <f>E26+E27+E28+E29</f>
        <v>140747.52767731715</v>
      </c>
      <c r="F25" s="5">
        <f>F26+F27+F28+F29</f>
        <v>0</v>
      </c>
      <c r="G25" s="5">
        <f t="shared" si="0"/>
        <v>140747.52767731715</v>
      </c>
      <c r="H25" s="5">
        <f>H26+H27+H28+H29</f>
        <v>0</v>
      </c>
      <c r="I25" s="5">
        <f>I26+I27+I28+I29</f>
        <v>0</v>
      </c>
      <c r="J25" s="5">
        <f t="shared" si="1"/>
        <v>140747.52767731715</v>
      </c>
      <c r="K25" s="5">
        <f>K26+K27+K28+K29</f>
        <v>0</v>
      </c>
      <c r="L25" s="5">
        <f>L26+L27+L28+L29</f>
        <v>0</v>
      </c>
      <c r="M25" s="5">
        <f t="shared" si="2"/>
        <v>140747.52767731715</v>
      </c>
    </row>
    <row r="26" spans="1:13" x14ac:dyDescent="0.2">
      <c r="A26" s="14" t="s">
        <v>31</v>
      </c>
      <c r="B26" s="2">
        <v>10</v>
      </c>
      <c r="C26" s="2">
        <v>601</v>
      </c>
      <c r="D26" s="2"/>
      <c r="E26" s="3">
        <v>17534.527677317164</v>
      </c>
      <c r="F26" s="3"/>
      <c r="G26" s="3">
        <f t="shared" si="0"/>
        <v>17534.527677317164</v>
      </c>
      <c r="H26" s="3"/>
      <c r="I26" s="3"/>
      <c r="J26" s="3">
        <f t="shared" si="1"/>
        <v>17534.527677317164</v>
      </c>
      <c r="K26" s="3"/>
      <c r="L26" s="3"/>
      <c r="M26" s="3">
        <f t="shared" si="2"/>
        <v>17534.527677317164</v>
      </c>
    </row>
    <row r="27" spans="1:13" x14ac:dyDescent="0.2">
      <c r="A27" s="14" t="s">
        <v>32</v>
      </c>
      <c r="B27" s="2">
        <v>10</v>
      </c>
      <c r="C27" s="2">
        <v>601</v>
      </c>
      <c r="D27" s="2" t="s">
        <v>25</v>
      </c>
      <c r="E27" s="3">
        <v>114297</v>
      </c>
      <c r="F27" s="3"/>
      <c r="G27" s="3">
        <f t="shared" si="0"/>
        <v>114297</v>
      </c>
      <c r="H27" s="3"/>
      <c r="I27" s="3"/>
      <c r="J27" s="3">
        <f t="shared" si="1"/>
        <v>114297</v>
      </c>
      <c r="K27" s="3"/>
      <c r="L27" s="3"/>
      <c r="M27" s="3">
        <f t="shared" si="2"/>
        <v>114297</v>
      </c>
    </row>
    <row r="28" spans="1:13" x14ac:dyDescent="0.2">
      <c r="A28" s="14" t="s">
        <v>33</v>
      </c>
      <c r="B28" s="2">
        <v>10</v>
      </c>
      <c r="C28" s="2">
        <v>601</v>
      </c>
      <c r="D28" s="2" t="s">
        <v>27</v>
      </c>
      <c r="E28" s="3">
        <v>7100</v>
      </c>
      <c r="F28" s="3"/>
      <c r="G28" s="3">
        <f t="shared" si="0"/>
        <v>7100</v>
      </c>
      <c r="H28" s="3"/>
      <c r="I28" s="3"/>
      <c r="J28" s="3">
        <f t="shared" si="1"/>
        <v>7100</v>
      </c>
      <c r="K28" s="3"/>
      <c r="L28" s="3"/>
      <c r="M28" s="3">
        <f t="shared" si="2"/>
        <v>7100</v>
      </c>
    </row>
    <row r="29" spans="1:13" x14ac:dyDescent="0.2">
      <c r="A29" s="14" t="s">
        <v>34</v>
      </c>
      <c r="B29" s="2">
        <v>10</v>
      </c>
      <c r="C29" s="2">
        <v>601</v>
      </c>
      <c r="D29" s="2" t="s">
        <v>29</v>
      </c>
      <c r="E29" s="3">
        <v>1816</v>
      </c>
      <c r="F29" s="3"/>
      <c r="G29" s="3">
        <f t="shared" si="0"/>
        <v>1816</v>
      </c>
      <c r="H29" s="3"/>
      <c r="I29" s="3"/>
      <c r="J29" s="3">
        <f t="shared" si="1"/>
        <v>1816</v>
      </c>
      <c r="K29" s="3"/>
      <c r="L29" s="3"/>
      <c r="M29" s="3">
        <f t="shared" si="2"/>
        <v>1816</v>
      </c>
    </row>
    <row r="30" spans="1:13" x14ac:dyDescent="0.2">
      <c r="E30" s="1">
        <v>0</v>
      </c>
      <c r="F30" s="1">
        <v>0</v>
      </c>
      <c r="G30" s="1">
        <f t="shared" si="0"/>
        <v>0</v>
      </c>
      <c r="H30" s="1">
        <v>0</v>
      </c>
      <c r="I30" s="1">
        <v>0</v>
      </c>
      <c r="J30" s="1">
        <f t="shared" si="1"/>
        <v>0</v>
      </c>
      <c r="K30" s="1">
        <v>0</v>
      </c>
      <c r="L30" s="1">
        <v>0</v>
      </c>
      <c r="M30" s="1">
        <f t="shared" si="2"/>
        <v>0</v>
      </c>
    </row>
    <row r="31" spans="1:13" x14ac:dyDescent="0.2">
      <c r="E31" s="1">
        <v>0</v>
      </c>
      <c r="F31" s="1">
        <v>0</v>
      </c>
      <c r="G31" s="1">
        <f t="shared" si="0"/>
        <v>0</v>
      </c>
      <c r="H31" s="1">
        <v>0</v>
      </c>
      <c r="I31" s="1">
        <v>0</v>
      </c>
      <c r="J31" s="1">
        <f t="shared" si="1"/>
        <v>0</v>
      </c>
      <c r="K31" s="1">
        <v>0</v>
      </c>
      <c r="L31" s="1">
        <v>0</v>
      </c>
      <c r="M31" s="1">
        <f t="shared" si="2"/>
        <v>0</v>
      </c>
    </row>
    <row r="32" spans="1:13" ht="17.25" x14ac:dyDescent="0.3">
      <c r="A32" s="6" t="s">
        <v>35</v>
      </c>
      <c r="E32" s="7">
        <f>E33</f>
        <v>16857730.681238022</v>
      </c>
      <c r="F32" s="7">
        <f>F33</f>
        <v>0</v>
      </c>
      <c r="G32" s="7">
        <f t="shared" si="0"/>
        <v>16857730.681238022</v>
      </c>
      <c r="H32" s="7">
        <f>H33</f>
        <v>148889</v>
      </c>
      <c r="I32" s="7">
        <f>I33</f>
        <v>223772</v>
      </c>
      <c r="J32" s="7">
        <f t="shared" si="1"/>
        <v>17230391.681238022</v>
      </c>
      <c r="K32" s="7">
        <f>K33</f>
        <v>120623</v>
      </c>
      <c r="L32" s="7">
        <f>L33</f>
        <v>164375</v>
      </c>
      <c r="M32" s="7">
        <f t="shared" si="2"/>
        <v>17515389.681238022</v>
      </c>
    </row>
    <row r="33" spans="1:13" ht="17.25" x14ac:dyDescent="0.3">
      <c r="A33" s="6" t="s">
        <v>13</v>
      </c>
      <c r="E33" s="7">
        <f>E34+E35</f>
        <v>16857730.681238022</v>
      </c>
      <c r="F33" s="7">
        <f>F34+F35</f>
        <v>0</v>
      </c>
      <c r="G33" s="7">
        <f t="shared" si="0"/>
        <v>16857730.681238022</v>
      </c>
      <c r="H33" s="7">
        <f>H34+H35</f>
        <v>148889</v>
      </c>
      <c r="I33" s="7">
        <f>I34+I35</f>
        <v>223772</v>
      </c>
      <c r="J33" s="7">
        <f t="shared" si="1"/>
        <v>17230391.681238022</v>
      </c>
      <c r="K33" s="7">
        <f>K34+K35</f>
        <v>120623</v>
      </c>
      <c r="L33" s="7">
        <f>L34+L35</f>
        <v>164375</v>
      </c>
      <c r="M33" s="7">
        <f t="shared" si="2"/>
        <v>17515389.681238022</v>
      </c>
    </row>
    <row r="34" spans="1:13" ht="15.75" x14ac:dyDescent="0.25">
      <c r="A34" s="8" t="s">
        <v>14</v>
      </c>
      <c r="E34" s="9">
        <f>E37+E43+E57</f>
        <v>16256874.064211736</v>
      </c>
      <c r="F34" s="9">
        <f>F37+F43+F57</f>
        <v>0</v>
      </c>
      <c r="G34" s="9">
        <f t="shared" si="0"/>
        <v>16256874.064211736</v>
      </c>
      <c r="H34" s="9">
        <f>H37+H43+H57</f>
        <v>148889</v>
      </c>
      <c r="I34" s="9">
        <f>I37+I43+I57</f>
        <v>223772</v>
      </c>
      <c r="J34" s="9">
        <f t="shared" si="1"/>
        <v>16629535.064211736</v>
      </c>
      <c r="K34" s="9">
        <f>K37+K43+K57</f>
        <v>120623</v>
      </c>
      <c r="L34" s="9">
        <f>L37+L43+L57</f>
        <v>164375</v>
      </c>
      <c r="M34" s="9">
        <f t="shared" si="2"/>
        <v>16914533.064211734</v>
      </c>
    </row>
    <row r="35" spans="1:13" ht="15.75" x14ac:dyDescent="0.25">
      <c r="A35" s="19" t="s">
        <v>15</v>
      </c>
      <c r="E35" s="20">
        <f>E50</f>
        <v>600856.6170262848</v>
      </c>
      <c r="F35" s="20">
        <f>F50</f>
        <v>0</v>
      </c>
      <c r="G35" s="20">
        <f t="shared" si="0"/>
        <v>600856.6170262848</v>
      </c>
      <c r="H35" s="20">
        <f>H50</f>
        <v>0</v>
      </c>
      <c r="I35" s="20">
        <f>I50</f>
        <v>0</v>
      </c>
      <c r="J35" s="20">
        <f t="shared" si="1"/>
        <v>600856.6170262848</v>
      </c>
      <c r="K35" s="20">
        <f>K50</f>
        <v>0</v>
      </c>
      <c r="L35" s="20">
        <f>L50</f>
        <v>0</v>
      </c>
      <c r="M35" s="20">
        <f t="shared" si="2"/>
        <v>600856.6170262848</v>
      </c>
    </row>
    <row r="36" spans="1:13" x14ac:dyDescent="0.2">
      <c r="E36" s="1">
        <v>0</v>
      </c>
      <c r="F36" s="1">
        <v>0</v>
      </c>
      <c r="G36" s="1">
        <f t="shared" si="0"/>
        <v>0</v>
      </c>
      <c r="H36" s="1">
        <v>0</v>
      </c>
      <c r="I36" s="1">
        <v>0</v>
      </c>
      <c r="J36" s="1">
        <f t="shared" si="1"/>
        <v>0</v>
      </c>
      <c r="K36" s="1">
        <v>0</v>
      </c>
      <c r="L36" s="1">
        <v>0</v>
      </c>
      <c r="M36" s="1">
        <f t="shared" si="2"/>
        <v>0</v>
      </c>
    </row>
    <row r="37" spans="1:13" s="4" customFormat="1" x14ac:dyDescent="0.2">
      <c r="A37" s="11" t="s">
        <v>16</v>
      </c>
      <c r="B37" s="12"/>
      <c r="C37" s="12"/>
      <c r="E37" s="5">
        <f>E38+E39+E40</f>
        <v>13310830.064211736</v>
      </c>
      <c r="F37" s="5">
        <f>F38+F39+F40</f>
        <v>0</v>
      </c>
      <c r="G37" s="5">
        <f t="shared" si="0"/>
        <v>13310830.064211736</v>
      </c>
      <c r="H37" s="5">
        <f>H38+H39+H40</f>
        <v>141229</v>
      </c>
      <c r="I37" s="5">
        <f>I38+I39+I40</f>
        <v>44854</v>
      </c>
      <c r="J37" s="5">
        <f t="shared" si="1"/>
        <v>13496913.064211736</v>
      </c>
      <c r="K37" s="5">
        <f>K38+K39+K40+K41</f>
        <v>-18068</v>
      </c>
      <c r="L37" s="5">
        <f>L38+L39+L40+L41</f>
        <v>164375</v>
      </c>
      <c r="M37" s="5">
        <f t="shared" si="2"/>
        <v>13643220.064211736</v>
      </c>
    </row>
    <row r="38" spans="1:13" x14ac:dyDescent="0.2">
      <c r="A38" s="13" t="s">
        <v>17</v>
      </c>
      <c r="B38" s="2">
        <v>10</v>
      </c>
      <c r="C38" s="2">
        <v>50</v>
      </c>
      <c r="D38" s="2" t="s">
        <v>18</v>
      </c>
      <c r="E38" s="3">
        <v>7037917.0642117355</v>
      </c>
      <c r="F38" s="3"/>
      <c r="G38" s="3">
        <f t="shared" si="0"/>
        <v>7037917.0642117355</v>
      </c>
      <c r="H38" s="3"/>
      <c r="I38" s="3"/>
      <c r="J38" s="3">
        <f t="shared" si="1"/>
        <v>7037917.0642117355</v>
      </c>
      <c r="K38" s="3"/>
      <c r="L38" s="3"/>
      <c r="M38" s="3">
        <f t="shared" si="2"/>
        <v>7037917.0642117355</v>
      </c>
    </row>
    <row r="39" spans="1:13" x14ac:dyDescent="0.2">
      <c r="A39" s="13" t="s">
        <v>19</v>
      </c>
      <c r="B39" s="2">
        <v>20</v>
      </c>
      <c r="C39" s="2">
        <v>50</v>
      </c>
      <c r="D39" s="2"/>
      <c r="E39" s="3">
        <v>2919111</v>
      </c>
      <c r="F39" s="3"/>
      <c r="G39" s="3">
        <f t="shared" si="0"/>
        <v>2919111</v>
      </c>
      <c r="H39" s="45">
        <v>141229</v>
      </c>
      <c r="I39" s="45">
        <v>44854</v>
      </c>
      <c r="J39" s="3">
        <f t="shared" si="1"/>
        <v>3105194</v>
      </c>
      <c r="K39" s="45">
        <v>-18068</v>
      </c>
      <c r="L39" s="45"/>
      <c r="M39" s="3">
        <f t="shared" si="2"/>
        <v>3087126</v>
      </c>
    </row>
    <row r="40" spans="1:13" x14ac:dyDescent="0.2">
      <c r="A40" s="42" t="s">
        <v>20</v>
      </c>
      <c r="B40" s="41">
        <v>20</v>
      </c>
      <c r="C40" s="41">
        <v>50</v>
      </c>
      <c r="D40" s="41" t="s">
        <v>21</v>
      </c>
      <c r="E40" s="3">
        <v>3353802</v>
      </c>
      <c r="F40" s="3"/>
      <c r="G40" s="3">
        <f t="shared" si="0"/>
        <v>3353802</v>
      </c>
      <c r="H40" s="3"/>
      <c r="I40" s="3"/>
      <c r="J40" s="3">
        <f t="shared" si="1"/>
        <v>3353802</v>
      </c>
      <c r="K40" s="3"/>
      <c r="L40" s="3"/>
      <c r="M40" s="3">
        <f t="shared" si="2"/>
        <v>3353802</v>
      </c>
    </row>
    <row r="41" spans="1:13" x14ac:dyDescent="0.2">
      <c r="A41" s="42" t="s">
        <v>60</v>
      </c>
      <c r="B41" s="41">
        <v>20</v>
      </c>
      <c r="C41" s="41">
        <v>50</v>
      </c>
      <c r="D41" s="41" t="s">
        <v>61</v>
      </c>
      <c r="E41" s="3"/>
      <c r="F41" s="3"/>
      <c r="G41" s="3"/>
      <c r="H41" s="3"/>
      <c r="I41" s="3"/>
      <c r="J41" s="3"/>
      <c r="K41" s="3"/>
      <c r="L41" s="3">
        <v>164375</v>
      </c>
      <c r="M41" s="3">
        <f t="shared" si="2"/>
        <v>164375</v>
      </c>
    </row>
    <row r="42" spans="1:13" x14ac:dyDescent="0.2">
      <c r="A42" s="16"/>
      <c r="D42" s="2"/>
      <c r="E42" s="3">
        <v>0</v>
      </c>
      <c r="F42" s="3">
        <v>0</v>
      </c>
      <c r="G42" s="3">
        <f t="shared" si="0"/>
        <v>0</v>
      </c>
      <c r="H42" s="3">
        <v>0</v>
      </c>
      <c r="I42" s="3">
        <v>0</v>
      </c>
      <c r="J42" s="3">
        <f t="shared" si="1"/>
        <v>0</v>
      </c>
      <c r="K42" s="3">
        <v>0</v>
      </c>
      <c r="L42" s="3">
        <v>0</v>
      </c>
      <c r="M42" s="3">
        <f t="shared" si="2"/>
        <v>0</v>
      </c>
    </row>
    <row r="43" spans="1:13" s="4" customFormat="1" x14ac:dyDescent="0.2">
      <c r="A43" s="11" t="s">
        <v>22</v>
      </c>
      <c r="B43" s="12"/>
      <c r="C43" s="12"/>
      <c r="E43" s="5">
        <f>E44+E45+E46+E47+E48</f>
        <v>2937944</v>
      </c>
      <c r="F43" s="5">
        <f>F44+F45+F46+F47+F48</f>
        <v>0</v>
      </c>
      <c r="G43" s="5">
        <f t="shared" si="0"/>
        <v>2937944</v>
      </c>
      <c r="H43" s="5">
        <f>H44+H45+H46+H47+H48</f>
        <v>7660</v>
      </c>
      <c r="I43" s="5">
        <f>I44+I45+I46+I47+I48</f>
        <v>178918</v>
      </c>
      <c r="J43" s="5">
        <f t="shared" si="1"/>
        <v>3124522</v>
      </c>
      <c r="K43" s="5">
        <f>K44+K45+K46+K47+K48</f>
        <v>138691</v>
      </c>
      <c r="L43" s="5">
        <f>L44+L45+L46+L47+L48</f>
        <v>0</v>
      </c>
      <c r="M43" s="5">
        <f t="shared" si="2"/>
        <v>3263213</v>
      </c>
    </row>
    <row r="44" spans="1:13" x14ac:dyDescent="0.2">
      <c r="A44" s="13" t="s">
        <v>23</v>
      </c>
      <c r="B44" s="2">
        <v>20</v>
      </c>
      <c r="C44" s="2">
        <v>55</v>
      </c>
      <c r="D44" s="2"/>
      <c r="E44" s="3">
        <v>243794</v>
      </c>
      <c r="F44" s="3"/>
      <c r="G44" s="3">
        <f t="shared" si="0"/>
        <v>243794</v>
      </c>
      <c r="H44" s="45">
        <v>7660</v>
      </c>
      <c r="I44" s="45">
        <v>178918</v>
      </c>
      <c r="J44" s="3">
        <f t="shared" si="1"/>
        <v>430372</v>
      </c>
      <c r="K44" s="45">
        <v>38691</v>
      </c>
      <c r="L44" s="45"/>
      <c r="M44" s="3">
        <f t="shared" si="2"/>
        <v>469063</v>
      </c>
    </row>
    <row r="45" spans="1:13" x14ac:dyDescent="0.2">
      <c r="A45" s="13" t="s">
        <v>24</v>
      </c>
      <c r="B45" s="2">
        <v>20</v>
      </c>
      <c r="C45" s="2">
        <v>55</v>
      </c>
      <c r="D45" s="2" t="s">
        <v>25</v>
      </c>
      <c r="E45" s="3">
        <v>1743344</v>
      </c>
      <c r="F45" s="3"/>
      <c r="G45" s="3">
        <f t="shared" si="0"/>
        <v>1743344</v>
      </c>
      <c r="H45" s="3"/>
      <c r="I45" s="3"/>
      <c r="J45" s="3">
        <f t="shared" si="1"/>
        <v>1743344</v>
      </c>
      <c r="K45" s="3">
        <v>100000</v>
      </c>
      <c r="L45" s="3"/>
      <c r="M45" s="3">
        <f t="shared" si="2"/>
        <v>1843344</v>
      </c>
    </row>
    <row r="46" spans="1:13" x14ac:dyDescent="0.2">
      <c r="A46" s="13" t="s">
        <v>36</v>
      </c>
      <c r="B46" s="2">
        <v>10</v>
      </c>
      <c r="C46" s="2">
        <v>55</v>
      </c>
      <c r="D46" s="2" t="s">
        <v>37</v>
      </c>
      <c r="E46" s="3">
        <v>5000</v>
      </c>
      <c r="F46" s="3"/>
      <c r="G46" s="3">
        <f t="shared" si="0"/>
        <v>5000</v>
      </c>
      <c r="H46" s="3"/>
      <c r="I46" s="3"/>
      <c r="J46" s="3">
        <f t="shared" si="1"/>
        <v>5000</v>
      </c>
      <c r="K46" s="3"/>
      <c r="L46" s="3"/>
      <c r="M46" s="3">
        <f t="shared" si="2"/>
        <v>5000</v>
      </c>
    </row>
    <row r="47" spans="1:13" x14ac:dyDescent="0.2">
      <c r="A47" s="13" t="s">
        <v>26</v>
      </c>
      <c r="B47" s="2">
        <v>10</v>
      </c>
      <c r="C47" s="2">
        <v>5</v>
      </c>
      <c r="D47" s="2" t="s">
        <v>27</v>
      </c>
      <c r="E47" s="3">
        <v>870000</v>
      </c>
      <c r="F47" s="3"/>
      <c r="G47" s="3">
        <f t="shared" si="0"/>
        <v>870000</v>
      </c>
      <c r="H47" s="3"/>
      <c r="I47" s="3"/>
      <c r="J47" s="3">
        <f t="shared" si="1"/>
        <v>870000</v>
      </c>
      <c r="K47" s="3"/>
      <c r="L47" s="3"/>
      <c r="M47" s="3">
        <f t="shared" si="2"/>
        <v>870000</v>
      </c>
    </row>
    <row r="48" spans="1:13" x14ac:dyDescent="0.2">
      <c r="A48" s="13" t="s">
        <v>28</v>
      </c>
      <c r="B48" s="2">
        <v>10</v>
      </c>
      <c r="C48" s="2">
        <v>55</v>
      </c>
      <c r="D48" s="2" t="s">
        <v>29</v>
      </c>
      <c r="E48" s="3">
        <v>75806</v>
      </c>
      <c r="F48" s="3"/>
      <c r="G48" s="3">
        <f t="shared" si="0"/>
        <v>75806</v>
      </c>
      <c r="H48" s="3"/>
      <c r="I48" s="3"/>
      <c r="J48" s="3">
        <f t="shared" si="1"/>
        <v>75806</v>
      </c>
      <c r="K48" s="3"/>
      <c r="L48" s="3"/>
      <c r="M48" s="3">
        <f t="shared" si="2"/>
        <v>75806</v>
      </c>
    </row>
    <row r="49" spans="1:13" x14ac:dyDescent="0.2">
      <c r="E49" s="3">
        <v>0</v>
      </c>
      <c r="F49" s="3">
        <v>0</v>
      </c>
      <c r="G49" s="3">
        <f t="shared" si="0"/>
        <v>0</v>
      </c>
      <c r="H49" s="3">
        <v>0</v>
      </c>
      <c r="I49" s="3">
        <v>0</v>
      </c>
      <c r="J49" s="3">
        <f t="shared" si="1"/>
        <v>0</v>
      </c>
      <c r="K49" s="3">
        <v>0</v>
      </c>
      <c r="L49" s="3">
        <v>0</v>
      </c>
      <c r="M49" s="3">
        <f t="shared" si="2"/>
        <v>0</v>
      </c>
    </row>
    <row r="50" spans="1:13" s="4" customFormat="1" x14ac:dyDescent="0.2">
      <c r="A50" s="11" t="s">
        <v>30</v>
      </c>
      <c r="B50" s="12"/>
      <c r="C50" s="12"/>
      <c r="E50" s="5">
        <f>E51+E52+E53+E54+E55</f>
        <v>600856.6170262848</v>
      </c>
      <c r="F50" s="5">
        <f>F51+F52+F53+F54+F55</f>
        <v>0</v>
      </c>
      <c r="G50" s="5">
        <f t="shared" si="0"/>
        <v>600856.6170262848</v>
      </c>
      <c r="H50" s="5">
        <f>H51+H52+H53+H54+H55</f>
        <v>0</v>
      </c>
      <c r="I50" s="5">
        <f>I51+I52+I53+I54+I55</f>
        <v>0</v>
      </c>
      <c r="J50" s="5">
        <f t="shared" si="1"/>
        <v>600856.6170262848</v>
      </c>
      <c r="K50" s="5">
        <f>K51+K52+K53+K54+K55</f>
        <v>0</v>
      </c>
      <c r="L50" s="5">
        <f>L51+L52+L53+L54+L55</f>
        <v>0</v>
      </c>
      <c r="M50" s="5">
        <f t="shared" si="2"/>
        <v>600856.6170262848</v>
      </c>
    </row>
    <row r="51" spans="1:13" x14ac:dyDescent="0.2">
      <c r="A51" s="14" t="s">
        <v>31</v>
      </c>
      <c r="B51" s="2">
        <v>10</v>
      </c>
      <c r="C51" s="2">
        <v>601</v>
      </c>
      <c r="D51" s="2"/>
      <c r="E51" s="3">
        <v>52823.617026284854</v>
      </c>
      <c r="F51" s="3"/>
      <c r="G51" s="3">
        <f t="shared" si="0"/>
        <v>52823.617026284854</v>
      </c>
      <c r="H51" s="3"/>
      <c r="I51" s="3"/>
      <c r="J51" s="3">
        <f t="shared" si="1"/>
        <v>52823.617026284854</v>
      </c>
      <c r="K51" s="3"/>
      <c r="L51" s="3"/>
      <c r="M51" s="3">
        <f t="shared" si="2"/>
        <v>52823.617026284854</v>
      </c>
    </row>
    <row r="52" spans="1:13" x14ac:dyDescent="0.2">
      <c r="A52" s="14" t="s">
        <v>32</v>
      </c>
      <c r="B52" s="2">
        <v>10</v>
      </c>
      <c r="C52" s="2">
        <v>601</v>
      </c>
      <c r="D52" s="2" t="s">
        <v>25</v>
      </c>
      <c r="E52" s="3">
        <v>377451</v>
      </c>
      <c r="F52" s="3"/>
      <c r="G52" s="3">
        <f t="shared" si="0"/>
        <v>377451</v>
      </c>
      <c r="H52" s="3"/>
      <c r="I52" s="3"/>
      <c r="J52" s="3">
        <f t="shared" si="1"/>
        <v>377451</v>
      </c>
      <c r="K52" s="3"/>
      <c r="L52" s="3"/>
      <c r="M52" s="3">
        <f t="shared" si="2"/>
        <v>377451</v>
      </c>
    </row>
    <row r="53" spans="1:13" x14ac:dyDescent="0.2">
      <c r="A53" s="14" t="s">
        <v>38</v>
      </c>
      <c r="B53" s="2">
        <v>10</v>
      </c>
      <c r="C53" s="2">
        <v>601</v>
      </c>
      <c r="D53" s="2" t="s">
        <v>37</v>
      </c>
      <c r="E53" s="3">
        <v>150</v>
      </c>
      <c r="F53" s="3"/>
      <c r="G53" s="3">
        <f t="shared" si="0"/>
        <v>150</v>
      </c>
      <c r="H53" s="3"/>
      <c r="I53" s="3"/>
      <c r="J53" s="3">
        <f t="shared" si="1"/>
        <v>150</v>
      </c>
      <c r="K53" s="3"/>
      <c r="L53" s="3"/>
      <c r="M53" s="3">
        <f t="shared" si="2"/>
        <v>150</v>
      </c>
    </row>
    <row r="54" spans="1:13" x14ac:dyDescent="0.2">
      <c r="A54" s="14" t="s">
        <v>33</v>
      </c>
      <c r="B54" s="2">
        <v>10</v>
      </c>
      <c r="C54" s="2">
        <v>601</v>
      </c>
      <c r="D54" s="2" t="s">
        <v>27</v>
      </c>
      <c r="E54" s="3">
        <v>153755</v>
      </c>
      <c r="F54" s="3"/>
      <c r="G54" s="3">
        <f t="shared" si="0"/>
        <v>153755</v>
      </c>
      <c r="H54" s="3"/>
      <c r="I54" s="3"/>
      <c r="J54" s="3">
        <f t="shared" si="1"/>
        <v>153755</v>
      </c>
      <c r="K54" s="3"/>
      <c r="L54" s="3"/>
      <c r="M54" s="3">
        <f t="shared" si="2"/>
        <v>153755</v>
      </c>
    </row>
    <row r="55" spans="1:13" x14ac:dyDescent="0.2">
      <c r="A55" s="14" t="s">
        <v>34</v>
      </c>
      <c r="B55" s="2">
        <v>10</v>
      </c>
      <c r="C55" s="2">
        <v>601</v>
      </c>
      <c r="D55" s="2" t="s">
        <v>29</v>
      </c>
      <c r="E55" s="3">
        <v>16677</v>
      </c>
      <c r="F55" s="3"/>
      <c r="G55" s="3">
        <f t="shared" si="0"/>
        <v>16677</v>
      </c>
      <c r="H55" s="3"/>
      <c r="I55" s="3"/>
      <c r="J55" s="3">
        <f t="shared" si="1"/>
        <v>16677</v>
      </c>
      <c r="K55" s="3"/>
      <c r="L55" s="3"/>
      <c r="M55" s="3">
        <f t="shared" si="2"/>
        <v>16677</v>
      </c>
    </row>
    <row r="56" spans="1:13" x14ac:dyDescent="0.2">
      <c r="A56" s="14"/>
      <c r="D56" s="2"/>
      <c r="E56" s="3"/>
      <c r="F56" s="3"/>
      <c r="G56" s="3">
        <f t="shared" si="0"/>
        <v>0</v>
      </c>
      <c r="H56" s="3"/>
      <c r="I56" s="3"/>
      <c r="J56" s="3">
        <f t="shared" si="1"/>
        <v>0</v>
      </c>
      <c r="K56" s="3"/>
      <c r="L56" s="3"/>
      <c r="M56" s="3">
        <f t="shared" si="2"/>
        <v>0</v>
      </c>
    </row>
    <row r="57" spans="1:13" s="4" customFormat="1" x14ac:dyDescent="0.2">
      <c r="A57" s="11" t="s">
        <v>39</v>
      </c>
      <c r="B57" s="2">
        <v>60</v>
      </c>
      <c r="C57" s="2">
        <v>61</v>
      </c>
      <c r="D57" s="10"/>
      <c r="E57" s="5">
        <v>8100</v>
      </c>
      <c r="F57" s="5"/>
      <c r="G57" s="5">
        <f t="shared" si="0"/>
        <v>8100</v>
      </c>
      <c r="H57" s="5"/>
      <c r="I57" s="5"/>
      <c r="J57" s="5">
        <f t="shared" si="1"/>
        <v>8100</v>
      </c>
      <c r="K57" s="5"/>
      <c r="L57" s="5"/>
      <c r="M57" s="5">
        <f t="shared" si="2"/>
        <v>8100</v>
      </c>
    </row>
    <row r="58" spans="1:13" x14ac:dyDescent="0.2">
      <c r="A58" s="13"/>
      <c r="D58" s="2"/>
      <c r="E58" s="1">
        <v>0</v>
      </c>
      <c r="F58" s="1">
        <v>0</v>
      </c>
      <c r="G58" s="1">
        <f t="shared" si="0"/>
        <v>0</v>
      </c>
      <c r="H58" s="1">
        <v>0</v>
      </c>
      <c r="I58" s="1">
        <v>0</v>
      </c>
      <c r="J58" s="1">
        <f t="shared" si="1"/>
        <v>0</v>
      </c>
      <c r="K58" s="1">
        <v>0</v>
      </c>
      <c r="L58" s="1">
        <v>0</v>
      </c>
      <c r="M58" s="1">
        <f t="shared" si="2"/>
        <v>0</v>
      </c>
    </row>
    <row r="59" spans="1:13" x14ac:dyDescent="0.2">
      <c r="E59" s="1">
        <v>0</v>
      </c>
      <c r="F59" s="1">
        <v>0</v>
      </c>
      <c r="G59" s="1">
        <f t="shared" si="0"/>
        <v>0</v>
      </c>
      <c r="H59" s="1">
        <v>0</v>
      </c>
      <c r="I59" s="1">
        <v>0</v>
      </c>
      <c r="J59" s="1">
        <f t="shared" si="1"/>
        <v>0</v>
      </c>
      <c r="K59" s="1">
        <v>0</v>
      </c>
      <c r="L59" s="1">
        <v>0</v>
      </c>
      <c r="M59" s="1">
        <f t="shared" si="2"/>
        <v>0</v>
      </c>
    </row>
    <row r="60" spans="1:13" ht="17.25" x14ac:dyDescent="0.3">
      <c r="A60" s="6" t="s">
        <v>40</v>
      </c>
      <c r="E60" s="7">
        <f>E61</f>
        <v>2801485.8369077696</v>
      </c>
      <c r="F60" s="7">
        <f>F61</f>
        <v>0</v>
      </c>
      <c r="G60" s="7">
        <f t="shared" si="0"/>
        <v>2801485.8369077696</v>
      </c>
      <c r="H60" s="7">
        <f>H61</f>
        <v>0</v>
      </c>
      <c r="I60" s="7">
        <f>I61</f>
        <v>22995</v>
      </c>
      <c r="J60" s="7">
        <f t="shared" si="1"/>
        <v>2824480.8369077696</v>
      </c>
      <c r="K60" s="7">
        <f>K61</f>
        <v>5000</v>
      </c>
      <c r="L60" s="7">
        <f>L61</f>
        <v>27805</v>
      </c>
      <c r="M60" s="7">
        <f t="shared" si="2"/>
        <v>2857285.8369077696</v>
      </c>
    </row>
    <row r="61" spans="1:13" ht="17.25" x14ac:dyDescent="0.3">
      <c r="A61" s="6" t="s">
        <v>13</v>
      </c>
      <c r="E61" s="7">
        <f>E62+E63</f>
        <v>2801485.8369077696</v>
      </c>
      <c r="F61" s="7">
        <f>F62+F63</f>
        <v>0</v>
      </c>
      <c r="G61" s="7">
        <f t="shared" si="0"/>
        <v>2801485.8369077696</v>
      </c>
      <c r="H61" s="7">
        <f>H62+H63</f>
        <v>0</v>
      </c>
      <c r="I61" s="7">
        <f>I62+I63</f>
        <v>22995</v>
      </c>
      <c r="J61" s="7">
        <f t="shared" si="1"/>
        <v>2824480.8369077696</v>
      </c>
      <c r="K61" s="7">
        <f>K62+K63</f>
        <v>5000</v>
      </c>
      <c r="L61" s="7">
        <f>L62+L63</f>
        <v>27805</v>
      </c>
      <c r="M61" s="7">
        <f t="shared" si="2"/>
        <v>2857285.8369077696</v>
      </c>
    </row>
    <row r="62" spans="1:13" ht="15.75" x14ac:dyDescent="0.25">
      <c r="A62" s="8" t="s">
        <v>14</v>
      </c>
      <c r="E62" s="9">
        <f>E65+E71</f>
        <v>2770911.0327770812</v>
      </c>
      <c r="F62" s="9">
        <f>F65+F71</f>
        <v>0</v>
      </c>
      <c r="G62" s="9">
        <f t="shared" si="0"/>
        <v>2770911.0327770812</v>
      </c>
      <c r="H62" s="9">
        <f>H65+H71</f>
        <v>0</v>
      </c>
      <c r="I62" s="9">
        <f>I65+I71</f>
        <v>22995</v>
      </c>
      <c r="J62" s="9">
        <f t="shared" si="1"/>
        <v>2793906.0327770812</v>
      </c>
      <c r="K62" s="9">
        <f>K65+K71</f>
        <v>5000</v>
      </c>
      <c r="L62" s="9">
        <f>L65+L71</f>
        <v>27805</v>
      </c>
      <c r="M62" s="9">
        <f t="shared" si="2"/>
        <v>2826711.0327770812</v>
      </c>
    </row>
    <row r="63" spans="1:13" ht="15.75" x14ac:dyDescent="0.25">
      <c r="A63" s="19" t="s">
        <v>15</v>
      </c>
      <c r="E63" s="20">
        <f>E77</f>
        <v>30574.804130688175</v>
      </c>
      <c r="F63" s="20">
        <f>F77</f>
        <v>0</v>
      </c>
      <c r="G63" s="20">
        <f t="shared" si="0"/>
        <v>30574.804130688175</v>
      </c>
      <c r="H63" s="20">
        <f>H77</f>
        <v>0</v>
      </c>
      <c r="I63" s="20">
        <f>I77</f>
        <v>0</v>
      </c>
      <c r="J63" s="20">
        <f t="shared" si="1"/>
        <v>30574.804130688175</v>
      </c>
      <c r="K63" s="20">
        <f>K77</f>
        <v>0</v>
      </c>
      <c r="L63" s="20">
        <f>L77</f>
        <v>0</v>
      </c>
      <c r="M63" s="20">
        <f t="shared" si="2"/>
        <v>30574.804130688175</v>
      </c>
    </row>
    <row r="64" spans="1:13" x14ac:dyDescent="0.2">
      <c r="E64" s="1">
        <v>0</v>
      </c>
      <c r="F64" s="1">
        <v>0</v>
      </c>
      <c r="G64" s="1">
        <f t="shared" si="0"/>
        <v>0</v>
      </c>
      <c r="H64" s="1">
        <v>0</v>
      </c>
      <c r="I64" s="1">
        <v>0</v>
      </c>
      <c r="J64" s="1">
        <f t="shared" si="1"/>
        <v>0</v>
      </c>
      <c r="K64" s="1">
        <v>0</v>
      </c>
      <c r="L64" s="1">
        <v>0</v>
      </c>
      <c r="M64" s="1">
        <f t="shared" si="2"/>
        <v>0</v>
      </c>
    </row>
    <row r="65" spans="1:13" s="4" customFormat="1" x14ac:dyDescent="0.2">
      <c r="A65" s="11" t="s">
        <v>16</v>
      </c>
      <c r="B65" s="12"/>
      <c r="C65" s="12"/>
      <c r="E65" s="5">
        <f>E66+E67+E68</f>
        <v>2635365.0327770812</v>
      </c>
      <c r="F65" s="5">
        <f>F66+F67+F68</f>
        <v>0</v>
      </c>
      <c r="G65" s="5">
        <f t="shared" si="0"/>
        <v>2635365.0327770812</v>
      </c>
      <c r="H65" s="5">
        <f>H66+H67+H68</f>
        <v>0</v>
      </c>
      <c r="I65" s="5">
        <f>I66+I67+I68</f>
        <v>11374</v>
      </c>
      <c r="J65" s="5">
        <f t="shared" si="1"/>
        <v>2646739.0327770812</v>
      </c>
      <c r="K65" s="5">
        <f>K66+K67+K68+K69</f>
        <v>0</v>
      </c>
      <c r="L65" s="5">
        <f>L66+L67+L68+L69</f>
        <v>27805</v>
      </c>
      <c r="M65" s="5">
        <f t="shared" si="2"/>
        <v>2674544.0327770812</v>
      </c>
    </row>
    <row r="66" spans="1:13" x14ac:dyDescent="0.2">
      <c r="A66" s="13" t="s">
        <v>17</v>
      </c>
      <c r="B66" s="2">
        <v>10</v>
      </c>
      <c r="C66" s="2">
        <v>50</v>
      </c>
      <c r="D66" s="2" t="s">
        <v>18</v>
      </c>
      <c r="E66" s="3">
        <v>1574270.9222578881</v>
      </c>
      <c r="F66" s="3"/>
      <c r="G66" s="3">
        <f t="shared" si="0"/>
        <v>1574270.9222578881</v>
      </c>
      <c r="H66" s="3"/>
      <c r="I66" s="3"/>
      <c r="J66" s="3">
        <f t="shared" si="1"/>
        <v>1574270.9222578881</v>
      </c>
      <c r="K66" s="3"/>
      <c r="L66" s="3"/>
      <c r="M66" s="3">
        <f t="shared" si="2"/>
        <v>1574270.9222578881</v>
      </c>
    </row>
    <row r="67" spans="1:13" x14ac:dyDescent="0.2">
      <c r="A67" s="13" t="s">
        <v>19</v>
      </c>
      <c r="B67" s="2">
        <v>20</v>
      </c>
      <c r="C67" s="2">
        <v>50</v>
      </c>
      <c r="D67" s="2"/>
      <c r="E67" s="3">
        <v>269224</v>
      </c>
      <c r="F67" s="3"/>
      <c r="G67" s="3">
        <f t="shared" si="0"/>
        <v>269224</v>
      </c>
      <c r="H67" s="3"/>
      <c r="I67" s="45">
        <v>11374</v>
      </c>
      <c r="J67" s="3">
        <f t="shared" si="1"/>
        <v>280598</v>
      </c>
      <c r="K67" s="3"/>
      <c r="L67" s="3"/>
      <c r="M67" s="3">
        <f t="shared" si="2"/>
        <v>280598</v>
      </c>
    </row>
    <row r="68" spans="1:13" x14ac:dyDescent="0.2">
      <c r="A68" s="42" t="s">
        <v>20</v>
      </c>
      <c r="B68" s="41">
        <v>20</v>
      </c>
      <c r="C68" s="41">
        <v>50</v>
      </c>
      <c r="D68" s="41" t="s">
        <v>21</v>
      </c>
      <c r="E68" s="3">
        <v>791870.11051919335</v>
      </c>
      <c r="F68" s="3"/>
      <c r="G68" s="3">
        <f t="shared" si="0"/>
        <v>791870.11051919335</v>
      </c>
      <c r="H68" s="3"/>
      <c r="I68" s="3"/>
      <c r="J68" s="3">
        <f t="shared" si="1"/>
        <v>791870.11051919335</v>
      </c>
      <c r="K68" s="3"/>
      <c r="L68" s="3"/>
      <c r="M68" s="3">
        <f t="shared" si="2"/>
        <v>791870.11051919335</v>
      </c>
    </row>
    <row r="69" spans="1:13" x14ac:dyDescent="0.2">
      <c r="A69" s="42" t="s">
        <v>60</v>
      </c>
      <c r="B69" s="41">
        <v>20</v>
      </c>
      <c r="C69" s="41">
        <v>50</v>
      </c>
      <c r="D69" s="41" t="s">
        <v>61</v>
      </c>
      <c r="E69" s="3"/>
      <c r="F69" s="3"/>
      <c r="G69" s="3"/>
      <c r="H69" s="3"/>
      <c r="I69" s="3"/>
      <c r="J69" s="3"/>
      <c r="K69" s="3"/>
      <c r="L69" s="3">
        <v>27805</v>
      </c>
      <c r="M69" s="3">
        <f t="shared" si="2"/>
        <v>27805</v>
      </c>
    </row>
    <row r="70" spans="1:13" x14ac:dyDescent="0.2">
      <c r="A70" s="17"/>
      <c r="D70" s="2"/>
      <c r="E70" s="3">
        <v>0</v>
      </c>
      <c r="F70" s="3">
        <v>0</v>
      </c>
      <c r="G70" s="3">
        <f t="shared" si="0"/>
        <v>0</v>
      </c>
      <c r="H70" s="3">
        <v>0</v>
      </c>
      <c r="I70" s="3">
        <v>0</v>
      </c>
      <c r="J70" s="3">
        <f t="shared" si="1"/>
        <v>0</v>
      </c>
      <c r="K70" s="3">
        <v>0</v>
      </c>
      <c r="L70" s="3">
        <v>0</v>
      </c>
      <c r="M70" s="3">
        <f t="shared" si="2"/>
        <v>0</v>
      </c>
    </row>
    <row r="71" spans="1:13" s="4" customFormat="1" x14ac:dyDescent="0.2">
      <c r="A71" s="11" t="s">
        <v>22</v>
      </c>
      <c r="B71" s="12"/>
      <c r="C71" s="12"/>
      <c r="E71" s="5">
        <f>E72+E73+E74+E75</f>
        <v>135546</v>
      </c>
      <c r="F71" s="5">
        <f>F72+F73+F74+F75</f>
        <v>0</v>
      </c>
      <c r="G71" s="5">
        <f t="shared" si="0"/>
        <v>135546</v>
      </c>
      <c r="H71" s="5">
        <f>H72+H73+H74+H75</f>
        <v>0</v>
      </c>
      <c r="I71" s="5">
        <f>I72+I73+I74+I75</f>
        <v>11621</v>
      </c>
      <c r="J71" s="5">
        <f t="shared" si="1"/>
        <v>147167</v>
      </c>
      <c r="K71" s="5">
        <f>K72+K73+K74+K75</f>
        <v>5000</v>
      </c>
      <c r="L71" s="5">
        <f>L72+L73+L74+L75</f>
        <v>0</v>
      </c>
      <c r="M71" s="5">
        <f t="shared" si="2"/>
        <v>152167</v>
      </c>
    </row>
    <row r="72" spans="1:13" x14ac:dyDescent="0.2">
      <c r="A72" s="13" t="s">
        <v>23</v>
      </c>
      <c r="B72" s="2">
        <v>20</v>
      </c>
      <c r="C72" s="2">
        <v>55</v>
      </c>
      <c r="D72" s="2"/>
      <c r="E72" s="3">
        <v>21204</v>
      </c>
      <c r="F72" s="3"/>
      <c r="G72" s="3">
        <f t="shared" si="0"/>
        <v>21204</v>
      </c>
      <c r="H72" s="3"/>
      <c r="I72" s="45">
        <v>11621</v>
      </c>
      <c r="J72" s="3">
        <f t="shared" si="1"/>
        <v>32825</v>
      </c>
      <c r="K72" s="3">
        <v>45162</v>
      </c>
      <c r="L72" s="3"/>
      <c r="M72" s="3">
        <f t="shared" si="2"/>
        <v>77987</v>
      </c>
    </row>
    <row r="73" spans="1:13" x14ac:dyDescent="0.2">
      <c r="A73" s="13" t="s">
        <v>24</v>
      </c>
      <c r="B73" s="2">
        <v>20</v>
      </c>
      <c r="C73" s="2">
        <v>55</v>
      </c>
      <c r="D73" s="2" t="s">
        <v>25</v>
      </c>
      <c r="E73" s="3">
        <v>63623</v>
      </c>
      <c r="F73" s="3"/>
      <c r="G73" s="3">
        <f t="shared" si="0"/>
        <v>63623</v>
      </c>
      <c r="H73" s="3"/>
      <c r="I73" s="3"/>
      <c r="J73" s="3">
        <f t="shared" si="1"/>
        <v>63623</v>
      </c>
      <c r="K73" s="3">
        <v>-40162</v>
      </c>
      <c r="L73" s="3"/>
      <c r="M73" s="3">
        <f t="shared" si="2"/>
        <v>23461</v>
      </c>
    </row>
    <row r="74" spans="1:13" x14ac:dyDescent="0.2">
      <c r="A74" s="13" t="s">
        <v>26</v>
      </c>
      <c r="B74" s="2">
        <v>10</v>
      </c>
      <c r="C74" s="2">
        <v>5</v>
      </c>
      <c r="D74" s="2" t="s">
        <v>27</v>
      </c>
      <c r="E74" s="3">
        <v>45000</v>
      </c>
      <c r="F74" s="3"/>
      <c r="G74" s="3">
        <f t="shared" ref="G74:G139" si="3">E74+F74</f>
        <v>45000</v>
      </c>
      <c r="H74" s="3"/>
      <c r="I74" s="3"/>
      <c r="J74" s="3">
        <f t="shared" ref="J74:J139" si="4">G74+H74+I74</f>
        <v>45000</v>
      </c>
      <c r="K74" s="3"/>
      <c r="L74" s="3"/>
      <c r="M74" s="3">
        <f t="shared" ref="M74:M139" si="5">J74+K74+L74</f>
        <v>45000</v>
      </c>
    </row>
    <row r="75" spans="1:13" x14ac:dyDescent="0.2">
      <c r="A75" s="13" t="s">
        <v>28</v>
      </c>
      <c r="B75" s="2">
        <v>10</v>
      </c>
      <c r="C75" s="2">
        <v>55</v>
      </c>
      <c r="D75" s="2" t="s">
        <v>29</v>
      </c>
      <c r="E75" s="3">
        <v>5719</v>
      </c>
      <c r="F75" s="3"/>
      <c r="G75" s="3">
        <f t="shared" si="3"/>
        <v>5719</v>
      </c>
      <c r="H75" s="3"/>
      <c r="I75" s="3"/>
      <c r="J75" s="3">
        <f t="shared" si="4"/>
        <v>5719</v>
      </c>
      <c r="K75" s="3"/>
      <c r="L75" s="3"/>
      <c r="M75" s="3">
        <f t="shared" si="5"/>
        <v>5719</v>
      </c>
    </row>
    <row r="76" spans="1:13" x14ac:dyDescent="0.2">
      <c r="E76" s="3">
        <v>0</v>
      </c>
      <c r="F76" s="3">
        <v>0</v>
      </c>
      <c r="G76" s="3">
        <f t="shared" si="3"/>
        <v>0</v>
      </c>
      <c r="H76" s="3">
        <v>0</v>
      </c>
      <c r="I76" s="3">
        <v>0</v>
      </c>
      <c r="J76" s="3">
        <f t="shared" si="4"/>
        <v>0</v>
      </c>
      <c r="K76" s="3">
        <v>0</v>
      </c>
      <c r="L76" s="3">
        <v>0</v>
      </c>
      <c r="M76" s="3">
        <f t="shared" si="5"/>
        <v>0</v>
      </c>
    </row>
    <row r="77" spans="1:13" s="4" customFormat="1" x14ac:dyDescent="0.2">
      <c r="A77" s="11" t="s">
        <v>30</v>
      </c>
      <c r="B77" s="12"/>
      <c r="C77" s="12"/>
      <c r="E77" s="5">
        <f>E78+E79+E80+E81</f>
        <v>30574.804130688175</v>
      </c>
      <c r="F77" s="5">
        <f>F78+F79+F80+F81</f>
        <v>0</v>
      </c>
      <c r="G77" s="5">
        <f t="shared" si="3"/>
        <v>30574.804130688175</v>
      </c>
      <c r="H77" s="5">
        <f>H78+H79+H80+H81</f>
        <v>0</v>
      </c>
      <c r="I77" s="5">
        <f>I78+I79+I80+I81</f>
        <v>0</v>
      </c>
      <c r="J77" s="5">
        <f t="shared" si="4"/>
        <v>30574.804130688175</v>
      </c>
      <c r="K77" s="5">
        <f>K78+K79+K80+K81</f>
        <v>0</v>
      </c>
      <c r="L77" s="5">
        <f>L78+L79+L80+L81</f>
        <v>0</v>
      </c>
      <c r="M77" s="5">
        <f t="shared" si="5"/>
        <v>30574.804130688175</v>
      </c>
    </row>
    <row r="78" spans="1:13" x14ac:dyDescent="0.2">
      <c r="A78" s="14" t="s">
        <v>31</v>
      </c>
      <c r="B78" s="2">
        <v>10</v>
      </c>
      <c r="C78" s="2">
        <v>601</v>
      </c>
      <c r="D78" s="2"/>
      <c r="E78" s="3">
        <v>7419.8041306881742</v>
      </c>
      <c r="F78" s="3"/>
      <c r="G78" s="3">
        <f t="shared" si="3"/>
        <v>7419.8041306881742</v>
      </c>
      <c r="H78" s="3"/>
      <c r="I78" s="3"/>
      <c r="J78" s="3">
        <f t="shared" si="4"/>
        <v>7419.8041306881742</v>
      </c>
      <c r="K78" s="3"/>
      <c r="L78" s="3"/>
      <c r="M78" s="3">
        <f t="shared" si="5"/>
        <v>7419.8041306881742</v>
      </c>
    </row>
    <row r="79" spans="1:13" x14ac:dyDescent="0.2">
      <c r="A79" s="14" t="s">
        <v>32</v>
      </c>
      <c r="B79" s="2">
        <v>10</v>
      </c>
      <c r="C79" s="2">
        <v>601</v>
      </c>
      <c r="D79" s="2" t="s">
        <v>25</v>
      </c>
      <c r="E79" s="3">
        <v>13997</v>
      </c>
      <c r="F79" s="3"/>
      <c r="G79" s="3">
        <f t="shared" si="3"/>
        <v>13997</v>
      </c>
      <c r="H79" s="3"/>
      <c r="I79" s="3"/>
      <c r="J79" s="3">
        <f t="shared" si="4"/>
        <v>13997</v>
      </c>
      <c r="K79" s="3"/>
      <c r="L79" s="3"/>
      <c r="M79" s="3">
        <f t="shared" si="5"/>
        <v>13997</v>
      </c>
    </row>
    <row r="80" spans="1:13" x14ac:dyDescent="0.2">
      <c r="A80" s="14" t="s">
        <v>33</v>
      </c>
      <c r="B80" s="2">
        <v>10</v>
      </c>
      <c r="C80" s="2">
        <v>601</v>
      </c>
      <c r="D80" s="2" t="s">
        <v>27</v>
      </c>
      <c r="E80" s="3">
        <v>7900</v>
      </c>
      <c r="F80" s="3"/>
      <c r="G80" s="3">
        <f t="shared" si="3"/>
        <v>7900</v>
      </c>
      <c r="H80" s="3"/>
      <c r="I80" s="3"/>
      <c r="J80" s="3">
        <f t="shared" si="4"/>
        <v>7900</v>
      </c>
      <c r="K80" s="3"/>
      <c r="L80" s="3"/>
      <c r="M80" s="3">
        <f t="shared" si="5"/>
        <v>7900</v>
      </c>
    </row>
    <row r="81" spans="1:13" x14ac:dyDescent="0.2">
      <c r="A81" s="14" t="s">
        <v>34</v>
      </c>
      <c r="B81" s="2">
        <v>10</v>
      </c>
      <c r="C81" s="2">
        <v>601</v>
      </c>
      <c r="D81" s="2" t="s">
        <v>29</v>
      </c>
      <c r="E81" s="3">
        <v>1258</v>
      </c>
      <c r="F81" s="3"/>
      <c r="G81" s="3">
        <f t="shared" si="3"/>
        <v>1258</v>
      </c>
      <c r="H81" s="3"/>
      <c r="I81" s="3"/>
      <c r="J81" s="3">
        <f t="shared" si="4"/>
        <v>1258</v>
      </c>
      <c r="K81" s="3"/>
      <c r="L81" s="3"/>
      <c r="M81" s="3">
        <f t="shared" si="5"/>
        <v>1258</v>
      </c>
    </row>
    <row r="82" spans="1:13" x14ac:dyDescent="0.2">
      <c r="A82" s="14"/>
      <c r="B82" s="15"/>
      <c r="C82" s="15"/>
      <c r="D82" s="15"/>
      <c r="E82" s="1">
        <v>0</v>
      </c>
      <c r="F82" s="1">
        <v>0</v>
      </c>
      <c r="G82" s="1">
        <f t="shared" si="3"/>
        <v>0</v>
      </c>
      <c r="H82" s="1">
        <v>0</v>
      </c>
      <c r="I82" s="1">
        <v>0</v>
      </c>
      <c r="J82" s="1">
        <f t="shared" si="4"/>
        <v>0</v>
      </c>
      <c r="K82" s="1">
        <v>0</v>
      </c>
      <c r="L82" s="1">
        <v>0</v>
      </c>
      <c r="M82" s="1">
        <f t="shared" si="5"/>
        <v>0</v>
      </c>
    </row>
    <row r="83" spans="1:13" x14ac:dyDescent="0.2">
      <c r="A83" s="14"/>
      <c r="B83" s="15"/>
      <c r="C83" s="15"/>
      <c r="D83" s="15"/>
      <c r="E83" s="1">
        <v>0</v>
      </c>
      <c r="F83" s="1">
        <v>0</v>
      </c>
      <c r="G83" s="1">
        <f t="shared" si="3"/>
        <v>0</v>
      </c>
      <c r="H83" s="1">
        <v>0</v>
      </c>
      <c r="I83" s="1">
        <v>0</v>
      </c>
      <c r="J83" s="1">
        <f t="shared" si="4"/>
        <v>0</v>
      </c>
      <c r="K83" s="1">
        <v>0</v>
      </c>
      <c r="L83" s="1">
        <v>0</v>
      </c>
      <c r="M83" s="1">
        <f t="shared" si="5"/>
        <v>0</v>
      </c>
    </row>
    <row r="84" spans="1:13" ht="17.25" x14ac:dyDescent="0.3">
      <c r="A84" s="6" t="s">
        <v>41</v>
      </c>
      <c r="B84" s="15"/>
      <c r="C84" s="15"/>
      <c r="D84" s="15"/>
      <c r="E84" s="7">
        <f>E85</f>
        <v>7685965.2754982961</v>
      </c>
      <c r="F84" s="7">
        <f>F85</f>
        <v>0</v>
      </c>
      <c r="G84" s="7">
        <f t="shared" si="3"/>
        <v>7685965.2754982961</v>
      </c>
      <c r="H84" s="7">
        <f>H85</f>
        <v>-29071</v>
      </c>
      <c r="I84" s="7">
        <f>I85</f>
        <v>68987</v>
      </c>
      <c r="J84" s="7">
        <f t="shared" si="4"/>
        <v>7725881.2754982961</v>
      </c>
      <c r="K84" s="7">
        <f>K85</f>
        <v>-84019</v>
      </c>
      <c r="L84" s="7">
        <f>L85</f>
        <v>91389</v>
      </c>
      <c r="M84" s="7">
        <f t="shared" si="5"/>
        <v>7733251.2754982961</v>
      </c>
    </row>
    <row r="85" spans="1:13" ht="17.25" x14ac:dyDescent="0.3">
      <c r="A85" s="6" t="s">
        <v>13</v>
      </c>
      <c r="B85" s="15"/>
      <c r="C85" s="15"/>
      <c r="D85" s="15"/>
      <c r="E85" s="7">
        <f>E86+E87</f>
        <v>7685965.2754982961</v>
      </c>
      <c r="F85" s="7">
        <f>F86+F87</f>
        <v>0</v>
      </c>
      <c r="G85" s="7">
        <f t="shared" si="3"/>
        <v>7685965.2754982961</v>
      </c>
      <c r="H85" s="7">
        <f>H86+H87</f>
        <v>-29071</v>
      </c>
      <c r="I85" s="7">
        <f>I86+I87</f>
        <v>68987</v>
      </c>
      <c r="J85" s="7">
        <f t="shared" si="4"/>
        <v>7725881.2754982961</v>
      </c>
      <c r="K85" s="7">
        <f>K86+K87</f>
        <v>-84019</v>
      </c>
      <c r="L85" s="7">
        <f>L86+L87</f>
        <v>91389</v>
      </c>
      <c r="M85" s="7">
        <f t="shared" si="5"/>
        <v>7733251.2754982961</v>
      </c>
    </row>
    <row r="86" spans="1:13" ht="15.75" x14ac:dyDescent="0.25">
      <c r="A86" s="8" t="s">
        <v>14</v>
      </c>
      <c r="B86" s="15"/>
      <c r="C86" s="15"/>
      <c r="D86" s="15"/>
      <c r="E86" s="9">
        <f>E89+E96+E108</f>
        <v>7405706.4657504875</v>
      </c>
      <c r="F86" s="9">
        <f>F89+F96+F108</f>
        <v>0</v>
      </c>
      <c r="G86" s="9">
        <f t="shared" si="3"/>
        <v>7405706.4657504875</v>
      </c>
      <c r="H86" s="9">
        <f>H89+H96+H108</f>
        <v>-29071</v>
      </c>
      <c r="I86" s="9">
        <f>I89+I96+I108</f>
        <v>68987</v>
      </c>
      <c r="J86" s="9">
        <f t="shared" si="4"/>
        <v>7445622.4657504875</v>
      </c>
      <c r="K86" s="9">
        <f>K89+K96+K108</f>
        <v>-84019</v>
      </c>
      <c r="L86" s="9">
        <f>L89+L96+L108</f>
        <v>91389</v>
      </c>
      <c r="M86" s="9">
        <f t="shared" si="5"/>
        <v>7452992.4657504875</v>
      </c>
    </row>
    <row r="87" spans="1:13" ht="15.75" x14ac:dyDescent="0.25">
      <c r="A87" s="19" t="s">
        <v>15</v>
      </c>
      <c r="B87" s="15"/>
      <c r="C87" s="15"/>
      <c r="D87" s="15"/>
      <c r="E87" s="20">
        <f>E102</f>
        <v>280258.80974780826</v>
      </c>
      <c r="F87" s="20">
        <f>F102</f>
        <v>0</v>
      </c>
      <c r="G87" s="20">
        <f t="shared" si="3"/>
        <v>280258.80974780826</v>
      </c>
      <c r="H87" s="20">
        <f>H102</f>
        <v>0</v>
      </c>
      <c r="I87" s="20">
        <f>I102</f>
        <v>0</v>
      </c>
      <c r="J87" s="20">
        <f t="shared" si="4"/>
        <v>280258.80974780826</v>
      </c>
      <c r="K87" s="20">
        <f>K102</f>
        <v>0</v>
      </c>
      <c r="L87" s="20">
        <f>L102</f>
        <v>0</v>
      </c>
      <c r="M87" s="20">
        <f t="shared" si="5"/>
        <v>280258.80974780826</v>
      </c>
    </row>
    <row r="88" spans="1:13" x14ac:dyDescent="0.2">
      <c r="A88" s="14"/>
      <c r="B88" s="15"/>
      <c r="C88" s="15"/>
      <c r="D88" s="15"/>
      <c r="E88" s="1">
        <v>0</v>
      </c>
      <c r="F88" s="1">
        <v>0</v>
      </c>
      <c r="G88" s="1">
        <f t="shared" si="3"/>
        <v>0</v>
      </c>
      <c r="H88" s="1">
        <v>0</v>
      </c>
      <c r="I88" s="1">
        <v>0</v>
      </c>
      <c r="J88" s="1">
        <f t="shared" si="4"/>
        <v>0</v>
      </c>
      <c r="K88" s="1">
        <v>0</v>
      </c>
      <c r="L88" s="1">
        <v>0</v>
      </c>
      <c r="M88" s="1">
        <f t="shared" si="5"/>
        <v>0</v>
      </c>
    </row>
    <row r="89" spans="1:13" s="4" customFormat="1" x14ac:dyDescent="0.2">
      <c r="A89" s="11" t="s">
        <v>16</v>
      </c>
      <c r="B89" s="12"/>
      <c r="C89" s="12"/>
      <c r="E89" s="5">
        <f>E90+E91+E92+E93</f>
        <v>6080517.4657504875</v>
      </c>
      <c r="F89" s="5">
        <f>F90+F91+F92+F93</f>
        <v>0</v>
      </c>
      <c r="G89" s="5">
        <f t="shared" si="3"/>
        <v>6080517.4657504875</v>
      </c>
      <c r="H89" s="5">
        <f>H90+H91+H92+H93</f>
        <v>-28901</v>
      </c>
      <c r="I89" s="5">
        <f>I90+I91+I92+I93</f>
        <v>28635</v>
      </c>
      <c r="J89" s="5">
        <f t="shared" si="4"/>
        <v>6080251.4657504875</v>
      </c>
      <c r="K89" s="5">
        <f>K90+K91+K92+K93+K94</f>
        <v>0</v>
      </c>
      <c r="L89" s="5">
        <f>L90+L91+L92+L93+L94</f>
        <v>91389</v>
      </c>
      <c r="M89" s="5">
        <f t="shared" si="5"/>
        <v>6171640.4657504875</v>
      </c>
    </row>
    <row r="90" spans="1:13" x14ac:dyDescent="0.2">
      <c r="A90" s="13" t="s">
        <v>17</v>
      </c>
      <c r="B90" s="2">
        <v>10</v>
      </c>
      <c r="C90" s="2">
        <v>50</v>
      </c>
      <c r="D90" s="2" t="s">
        <v>18</v>
      </c>
      <c r="E90" s="3">
        <v>2592916.8131306395</v>
      </c>
      <c r="F90" s="3"/>
      <c r="G90" s="3">
        <f t="shared" si="3"/>
        <v>2592916.8131306395</v>
      </c>
      <c r="H90" s="3"/>
      <c r="I90" s="3"/>
      <c r="J90" s="3">
        <f t="shared" si="4"/>
        <v>2592916.8131306395</v>
      </c>
      <c r="K90" s="3"/>
      <c r="L90" s="3"/>
      <c r="M90" s="3">
        <f t="shared" si="5"/>
        <v>2592916.8131306395</v>
      </c>
    </row>
    <row r="91" spans="1:13" x14ac:dyDescent="0.2">
      <c r="A91" s="13" t="s">
        <v>19</v>
      </c>
      <c r="B91" s="2">
        <v>20</v>
      </c>
      <c r="C91" s="2">
        <v>50</v>
      </c>
      <c r="D91" s="2"/>
      <c r="E91" s="3">
        <v>1264354</v>
      </c>
      <c r="F91" s="3"/>
      <c r="G91" s="3">
        <f t="shared" si="3"/>
        <v>1264354</v>
      </c>
      <c r="H91" s="45">
        <v>-28901</v>
      </c>
      <c r="I91" s="45">
        <v>28635</v>
      </c>
      <c r="J91" s="3">
        <f t="shared" si="4"/>
        <v>1264088</v>
      </c>
      <c r="K91" s="45"/>
      <c r="L91" s="45"/>
      <c r="M91" s="3">
        <f t="shared" si="5"/>
        <v>1264088</v>
      </c>
    </row>
    <row r="92" spans="1:13" x14ac:dyDescent="0.2">
      <c r="A92" s="13" t="s">
        <v>42</v>
      </c>
      <c r="B92" s="2">
        <v>20</v>
      </c>
      <c r="C92" s="2">
        <v>50</v>
      </c>
      <c r="D92" s="2"/>
      <c r="E92" s="3">
        <v>918990</v>
      </c>
      <c r="F92" s="3"/>
      <c r="G92" s="3">
        <f t="shared" si="3"/>
        <v>918990</v>
      </c>
      <c r="H92" s="3"/>
      <c r="I92" s="3"/>
      <c r="J92" s="3">
        <f t="shared" si="4"/>
        <v>918990</v>
      </c>
      <c r="K92" s="3"/>
      <c r="L92" s="3"/>
      <c r="M92" s="3">
        <f t="shared" si="5"/>
        <v>918990</v>
      </c>
    </row>
    <row r="93" spans="1:13" x14ac:dyDescent="0.2">
      <c r="A93" s="42" t="s">
        <v>20</v>
      </c>
      <c r="B93" s="41">
        <v>20</v>
      </c>
      <c r="C93" s="41">
        <v>50</v>
      </c>
      <c r="D93" s="41" t="s">
        <v>21</v>
      </c>
      <c r="E93" s="3">
        <v>1304256.6526198478</v>
      </c>
      <c r="F93" s="3"/>
      <c r="G93" s="3">
        <f t="shared" si="3"/>
        <v>1304256.6526198478</v>
      </c>
      <c r="H93" s="3"/>
      <c r="I93" s="3"/>
      <c r="J93" s="3">
        <f t="shared" si="4"/>
        <v>1304256.6526198478</v>
      </c>
      <c r="K93" s="3"/>
      <c r="L93" s="3"/>
      <c r="M93" s="3">
        <f t="shared" si="5"/>
        <v>1304256.6526198478</v>
      </c>
    </row>
    <row r="94" spans="1:13" x14ac:dyDescent="0.2">
      <c r="A94" s="42" t="s">
        <v>60</v>
      </c>
      <c r="B94" s="41">
        <v>20</v>
      </c>
      <c r="C94" s="41">
        <v>50</v>
      </c>
      <c r="D94" s="41" t="s">
        <v>61</v>
      </c>
      <c r="E94" s="3"/>
      <c r="F94" s="3"/>
      <c r="G94" s="3"/>
      <c r="H94" s="3"/>
      <c r="I94" s="3"/>
      <c r="J94" s="3"/>
      <c r="K94" s="3"/>
      <c r="L94" s="3">
        <v>91389</v>
      </c>
      <c r="M94" s="3">
        <f t="shared" si="5"/>
        <v>91389</v>
      </c>
    </row>
    <row r="95" spans="1:13" x14ac:dyDescent="0.2">
      <c r="A95" s="17"/>
      <c r="D95" s="2"/>
      <c r="E95" s="3">
        <v>0</v>
      </c>
      <c r="F95" s="3">
        <v>0</v>
      </c>
      <c r="G95" s="3">
        <f t="shared" si="3"/>
        <v>0</v>
      </c>
      <c r="H95" s="3">
        <v>0</v>
      </c>
      <c r="I95" s="3">
        <v>0</v>
      </c>
      <c r="J95" s="3">
        <f t="shared" si="4"/>
        <v>0</v>
      </c>
      <c r="K95" s="3">
        <v>0</v>
      </c>
      <c r="L95" s="3">
        <v>0</v>
      </c>
      <c r="M95" s="3">
        <f t="shared" si="5"/>
        <v>0</v>
      </c>
    </row>
    <row r="96" spans="1:13" s="4" customFormat="1" x14ac:dyDescent="0.2">
      <c r="A96" s="11" t="s">
        <v>22</v>
      </c>
      <c r="B96" s="12"/>
      <c r="C96" s="12"/>
      <c r="E96" s="5">
        <f>E97+E98+E99+E100</f>
        <v>1319089</v>
      </c>
      <c r="F96" s="5">
        <f>F97+F98+F99+F100</f>
        <v>0</v>
      </c>
      <c r="G96" s="5">
        <f t="shared" si="3"/>
        <v>1319089</v>
      </c>
      <c r="H96" s="5">
        <f>H97+H98+H99+H100</f>
        <v>-170</v>
      </c>
      <c r="I96" s="5">
        <f>I97+I98+I99+I100</f>
        <v>40352</v>
      </c>
      <c r="J96" s="5">
        <f t="shared" si="4"/>
        <v>1359271</v>
      </c>
      <c r="K96" s="5">
        <f>K97+K98+K99+K100</f>
        <v>-84019</v>
      </c>
      <c r="L96" s="5">
        <f>L97+L98+L99+L100</f>
        <v>0</v>
      </c>
      <c r="M96" s="5">
        <f t="shared" si="5"/>
        <v>1275252</v>
      </c>
    </row>
    <row r="97" spans="1:13" x14ac:dyDescent="0.2">
      <c r="A97" s="13" t="s">
        <v>23</v>
      </c>
      <c r="B97" s="2">
        <v>20</v>
      </c>
      <c r="C97" s="2">
        <v>55</v>
      </c>
      <c r="D97" s="2"/>
      <c r="E97" s="3">
        <v>104838</v>
      </c>
      <c r="F97" s="3"/>
      <c r="G97" s="3">
        <f t="shared" si="3"/>
        <v>104838</v>
      </c>
      <c r="H97" s="45">
        <v>-170</v>
      </c>
      <c r="I97" s="45">
        <v>40352</v>
      </c>
      <c r="J97" s="3">
        <f t="shared" si="4"/>
        <v>145020</v>
      </c>
      <c r="K97" s="45">
        <v>15981</v>
      </c>
      <c r="L97" s="45"/>
      <c r="M97" s="3">
        <f t="shared" si="5"/>
        <v>161001</v>
      </c>
    </row>
    <row r="98" spans="1:13" x14ac:dyDescent="0.2">
      <c r="A98" s="13" t="s">
        <v>24</v>
      </c>
      <c r="B98" s="2">
        <v>20</v>
      </c>
      <c r="C98" s="2">
        <v>55</v>
      </c>
      <c r="D98" s="2" t="s">
        <v>25</v>
      </c>
      <c r="E98" s="3">
        <v>881515</v>
      </c>
      <c r="F98" s="3"/>
      <c r="G98" s="3">
        <f t="shared" si="3"/>
        <v>881515</v>
      </c>
      <c r="H98" s="3"/>
      <c r="I98" s="3"/>
      <c r="J98" s="3">
        <f t="shared" si="4"/>
        <v>881515</v>
      </c>
      <c r="K98" s="3">
        <v>-100000</v>
      </c>
      <c r="L98" s="3"/>
      <c r="M98" s="3">
        <f t="shared" si="5"/>
        <v>781515</v>
      </c>
    </row>
    <row r="99" spans="1:13" x14ac:dyDescent="0.2">
      <c r="A99" s="13" t="s">
        <v>26</v>
      </c>
      <c r="B99" s="2">
        <v>10</v>
      </c>
      <c r="C99" s="2">
        <v>5</v>
      </c>
      <c r="D99" s="2" t="s">
        <v>27</v>
      </c>
      <c r="E99" s="3">
        <v>310000</v>
      </c>
      <c r="F99" s="3"/>
      <c r="G99" s="3">
        <f t="shared" si="3"/>
        <v>310000</v>
      </c>
      <c r="H99" s="3"/>
      <c r="I99" s="3"/>
      <c r="J99" s="3">
        <f t="shared" si="4"/>
        <v>310000</v>
      </c>
      <c r="K99" s="3"/>
      <c r="L99" s="3"/>
      <c r="M99" s="3">
        <f t="shared" si="5"/>
        <v>310000</v>
      </c>
    </row>
    <row r="100" spans="1:13" x14ac:dyDescent="0.2">
      <c r="A100" s="13" t="s">
        <v>28</v>
      </c>
      <c r="B100" s="2">
        <v>10</v>
      </c>
      <c r="C100" s="2">
        <v>55</v>
      </c>
      <c r="D100" s="2" t="s">
        <v>29</v>
      </c>
      <c r="E100" s="3">
        <v>22736</v>
      </c>
      <c r="F100" s="3"/>
      <c r="G100" s="3">
        <f t="shared" si="3"/>
        <v>22736</v>
      </c>
      <c r="H100" s="3"/>
      <c r="I100" s="3"/>
      <c r="J100" s="3">
        <f t="shared" si="4"/>
        <v>22736</v>
      </c>
      <c r="K100" s="3"/>
      <c r="L100" s="3"/>
      <c r="M100" s="3">
        <f t="shared" si="5"/>
        <v>22736</v>
      </c>
    </row>
    <row r="101" spans="1:13" x14ac:dyDescent="0.2">
      <c r="E101" s="3">
        <v>0</v>
      </c>
      <c r="F101" s="3">
        <v>0</v>
      </c>
      <c r="G101" s="3">
        <f t="shared" si="3"/>
        <v>0</v>
      </c>
      <c r="H101" s="3">
        <v>0</v>
      </c>
      <c r="I101" s="3">
        <v>0</v>
      </c>
      <c r="J101" s="3">
        <f t="shared" si="4"/>
        <v>0</v>
      </c>
      <c r="K101" s="3">
        <v>0</v>
      </c>
      <c r="L101" s="3">
        <v>0</v>
      </c>
      <c r="M101" s="3">
        <f t="shared" si="5"/>
        <v>0</v>
      </c>
    </row>
    <row r="102" spans="1:13" s="4" customFormat="1" x14ac:dyDescent="0.2">
      <c r="A102" s="11" t="s">
        <v>30</v>
      </c>
      <c r="B102" s="12"/>
      <c r="C102" s="12"/>
      <c r="E102" s="5">
        <f>E103+E104+E105+E106</f>
        <v>280258.80974780826</v>
      </c>
      <c r="F102" s="5">
        <f>F103+F104+F105+F106</f>
        <v>0</v>
      </c>
      <c r="G102" s="5">
        <f t="shared" si="3"/>
        <v>280258.80974780826</v>
      </c>
      <c r="H102" s="5">
        <f>H103+H104+H105+H106</f>
        <v>0</v>
      </c>
      <c r="I102" s="5">
        <f>I103+I104+I105+I106</f>
        <v>0</v>
      </c>
      <c r="J102" s="5">
        <f t="shared" si="4"/>
        <v>280258.80974780826</v>
      </c>
      <c r="K102" s="5">
        <f>K103+K104+K105+K106</f>
        <v>0</v>
      </c>
      <c r="L102" s="5">
        <f>L103+L104+L105+L106</f>
        <v>0</v>
      </c>
      <c r="M102" s="5">
        <f t="shared" si="5"/>
        <v>280258.80974780826</v>
      </c>
    </row>
    <row r="103" spans="1:13" x14ac:dyDescent="0.2">
      <c r="A103" s="14" t="s">
        <v>31</v>
      </c>
      <c r="B103" s="2">
        <v>10</v>
      </c>
      <c r="C103" s="2">
        <v>601</v>
      </c>
      <c r="D103" s="2"/>
      <c r="E103" s="3">
        <v>27146.160811808251</v>
      </c>
      <c r="F103" s="3"/>
      <c r="G103" s="3">
        <f t="shared" si="3"/>
        <v>27146.160811808251</v>
      </c>
      <c r="H103" s="3"/>
      <c r="I103" s="3"/>
      <c r="J103" s="3">
        <f t="shared" si="4"/>
        <v>27146.160811808251</v>
      </c>
      <c r="K103" s="3"/>
      <c r="L103" s="3"/>
      <c r="M103" s="3">
        <f t="shared" si="5"/>
        <v>27146.160811808251</v>
      </c>
    </row>
    <row r="104" spans="1:13" x14ac:dyDescent="0.2">
      <c r="A104" s="14" t="s">
        <v>32</v>
      </c>
      <c r="B104" s="2">
        <v>10</v>
      </c>
      <c r="C104" s="2">
        <v>601</v>
      </c>
      <c r="D104" s="2" t="s">
        <v>25</v>
      </c>
      <c r="E104" s="3">
        <v>193410.64893599998</v>
      </c>
      <c r="F104" s="3"/>
      <c r="G104" s="3">
        <f t="shared" si="3"/>
        <v>193410.64893599998</v>
      </c>
      <c r="H104" s="3"/>
      <c r="I104" s="3"/>
      <c r="J104" s="3">
        <f t="shared" si="4"/>
        <v>193410.64893599998</v>
      </c>
      <c r="K104" s="3"/>
      <c r="L104" s="3"/>
      <c r="M104" s="3">
        <f t="shared" si="5"/>
        <v>193410.64893599998</v>
      </c>
    </row>
    <row r="105" spans="1:13" x14ac:dyDescent="0.2">
      <c r="A105" s="14" t="s">
        <v>33</v>
      </c>
      <c r="B105" s="2">
        <v>10</v>
      </c>
      <c r="C105" s="2">
        <v>601</v>
      </c>
      <c r="D105" s="2" t="s">
        <v>27</v>
      </c>
      <c r="E105" s="3">
        <v>54700</v>
      </c>
      <c r="F105" s="3"/>
      <c r="G105" s="3">
        <f t="shared" si="3"/>
        <v>54700</v>
      </c>
      <c r="H105" s="3"/>
      <c r="I105" s="3"/>
      <c r="J105" s="3">
        <f t="shared" si="4"/>
        <v>54700</v>
      </c>
      <c r="K105" s="3"/>
      <c r="L105" s="3"/>
      <c r="M105" s="3">
        <f t="shared" si="5"/>
        <v>54700</v>
      </c>
    </row>
    <row r="106" spans="1:13" x14ac:dyDescent="0.2">
      <c r="A106" s="14" t="s">
        <v>34</v>
      </c>
      <c r="B106" s="2">
        <v>10</v>
      </c>
      <c r="C106" s="2">
        <v>601</v>
      </c>
      <c r="D106" s="2" t="s">
        <v>29</v>
      </c>
      <c r="E106" s="3">
        <v>5002</v>
      </c>
      <c r="F106" s="3"/>
      <c r="G106" s="3">
        <f t="shared" si="3"/>
        <v>5002</v>
      </c>
      <c r="H106" s="3"/>
      <c r="I106" s="3"/>
      <c r="J106" s="3">
        <f t="shared" si="4"/>
        <v>5002</v>
      </c>
      <c r="K106" s="3"/>
      <c r="L106" s="3"/>
      <c r="M106" s="3">
        <f t="shared" si="5"/>
        <v>5002</v>
      </c>
    </row>
    <row r="107" spans="1:13" x14ac:dyDescent="0.2">
      <c r="A107" s="14"/>
      <c r="D107" s="2"/>
      <c r="E107" s="3"/>
      <c r="F107" s="3"/>
      <c r="G107" s="3">
        <f t="shared" si="3"/>
        <v>0</v>
      </c>
      <c r="H107" s="3"/>
      <c r="I107" s="3"/>
      <c r="J107" s="3">
        <f t="shared" si="4"/>
        <v>0</v>
      </c>
      <c r="K107" s="3"/>
      <c r="L107" s="3"/>
      <c r="M107" s="3">
        <f t="shared" si="5"/>
        <v>0</v>
      </c>
    </row>
    <row r="108" spans="1:13" s="4" customFormat="1" x14ac:dyDescent="0.2">
      <c r="A108" s="11" t="s">
        <v>39</v>
      </c>
      <c r="B108" s="2">
        <v>60</v>
      </c>
      <c r="C108" s="2">
        <v>61</v>
      </c>
      <c r="D108" s="10"/>
      <c r="E108" s="5">
        <v>6100</v>
      </c>
      <c r="F108" s="5"/>
      <c r="G108" s="5">
        <f t="shared" si="3"/>
        <v>6100</v>
      </c>
      <c r="H108" s="5"/>
      <c r="I108" s="5"/>
      <c r="J108" s="5">
        <f t="shared" si="4"/>
        <v>6100</v>
      </c>
      <c r="K108" s="5"/>
      <c r="L108" s="5"/>
      <c r="M108" s="5">
        <f t="shared" si="5"/>
        <v>6100</v>
      </c>
    </row>
    <row r="109" spans="1:13" x14ac:dyDescent="0.2">
      <c r="A109" s="14"/>
      <c r="B109" s="15"/>
      <c r="C109" s="15"/>
      <c r="D109" s="15"/>
      <c r="E109" s="1">
        <v>0</v>
      </c>
      <c r="F109" s="1">
        <v>0</v>
      </c>
      <c r="G109" s="1">
        <f t="shared" si="3"/>
        <v>0</v>
      </c>
      <c r="H109" s="1">
        <v>0</v>
      </c>
      <c r="I109" s="1">
        <v>0</v>
      </c>
      <c r="J109" s="1">
        <f t="shared" si="4"/>
        <v>0</v>
      </c>
      <c r="K109" s="1">
        <v>0</v>
      </c>
      <c r="L109" s="1">
        <v>0</v>
      </c>
      <c r="M109" s="1">
        <f t="shared" si="5"/>
        <v>0</v>
      </c>
    </row>
    <row r="110" spans="1:13" x14ac:dyDescent="0.2">
      <c r="A110" s="14"/>
      <c r="B110" s="15"/>
      <c r="C110" s="15"/>
      <c r="D110" s="15"/>
      <c r="E110" s="1">
        <v>0</v>
      </c>
      <c r="F110" s="1">
        <v>0</v>
      </c>
      <c r="G110" s="1">
        <f t="shared" si="3"/>
        <v>0</v>
      </c>
      <c r="H110" s="1">
        <v>0</v>
      </c>
      <c r="I110" s="1">
        <v>0</v>
      </c>
      <c r="J110" s="1">
        <f t="shared" si="4"/>
        <v>0</v>
      </c>
      <c r="K110" s="1">
        <v>0</v>
      </c>
      <c r="L110" s="1">
        <v>0</v>
      </c>
      <c r="M110" s="1">
        <f t="shared" si="5"/>
        <v>0</v>
      </c>
    </row>
    <row r="111" spans="1:13" ht="17.25" x14ac:dyDescent="0.3">
      <c r="A111" s="6" t="s">
        <v>43</v>
      </c>
      <c r="B111" s="15"/>
      <c r="C111" s="15"/>
      <c r="D111" s="15"/>
      <c r="E111" s="7">
        <f>E112</f>
        <v>3640681.8826571684</v>
      </c>
      <c r="F111" s="7">
        <f>F112</f>
        <v>0</v>
      </c>
      <c r="G111" s="7">
        <f t="shared" si="3"/>
        <v>3640681.8826571684</v>
      </c>
      <c r="H111" s="7">
        <f>H112</f>
        <v>-52254</v>
      </c>
      <c r="I111" s="7">
        <f>I112</f>
        <v>15059</v>
      </c>
      <c r="J111" s="7">
        <f t="shared" si="4"/>
        <v>3603486.8826571684</v>
      </c>
      <c r="K111" s="7">
        <f>K112</f>
        <v>2290</v>
      </c>
      <c r="L111" s="7">
        <f>L112</f>
        <v>37644</v>
      </c>
      <c r="M111" s="7">
        <f t="shared" si="5"/>
        <v>3643420.8826571684</v>
      </c>
    </row>
    <row r="112" spans="1:13" ht="17.25" x14ac:dyDescent="0.3">
      <c r="A112" s="6" t="s">
        <v>13</v>
      </c>
      <c r="B112" s="15"/>
      <c r="C112" s="15"/>
      <c r="D112" s="15"/>
      <c r="E112" s="7">
        <f>E113+E114</f>
        <v>3640681.8826571684</v>
      </c>
      <c r="F112" s="7">
        <f>F113+F114</f>
        <v>0</v>
      </c>
      <c r="G112" s="7">
        <f t="shared" si="3"/>
        <v>3640681.8826571684</v>
      </c>
      <c r="H112" s="7">
        <f>H113+H114</f>
        <v>-52254</v>
      </c>
      <c r="I112" s="7">
        <f>I113+I114</f>
        <v>15059</v>
      </c>
      <c r="J112" s="7">
        <f t="shared" si="4"/>
        <v>3603486.8826571684</v>
      </c>
      <c r="K112" s="7">
        <f>K113+K114</f>
        <v>2290</v>
      </c>
      <c r="L112" s="7">
        <f>L113+L114</f>
        <v>37644</v>
      </c>
      <c r="M112" s="7">
        <f t="shared" si="5"/>
        <v>3643420.8826571684</v>
      </c>
    </row>
    <row r="113" spans="1:13" ht="15.75" x14ac:dyDescent="0.25">
      <c r="A113" s="8" t="s">
        <v>14</v>
      </c>
      <c r="B113" s="15"/>
      <c r="C113" s="15"/>
      <c r="D113" s="15"/>
      <c r="E113" s="9">
        <f>E116+E122+E134</f>
        <v>3570900.0293937405</v>
      </c>
      <c r="F113" s="9">
        <f>F116+F122+F134</f>
        <v>0</v>
      </c>
      <c r="G113" s="9">
        <f t="shared" si="3"/>
        <v>3570900.0293937405</v>
      </c>
      <c r="H113" s="9">
        <f>H116+H122+H134</f>
        <v>-52254</v>
      </c>
      <c r="I113" s="9">
        <f>I116+I122+I134</f>
        <v>15059</v>
      </c>
      <c r="J113" s="9">
        <f t="shared" si="4"/>
        <v>3533705.0293937405</v>
      </c>
      <c r="K113" s="9">
        <f>K116+K122+K134</f>
        <v>2290</v>
      </c>
      <c r="L113" s="9">
        <f>L116+L122+L134</f>
        <v>37644</v>
      </c>
      <c r="M113" s="9">
        <f t="shared" si="5"/>
        <v>3573639.0293937405</v>
      </c>
    </row>
    <row r="114" spans="1:13" ht="15.75" x14ac:dyDescent="0.25">
      <c r="A114" s="19" t="s">
        <v>15</v>
      </c>
      <c r="B114" s="15"/>
      <c r="C114" s="15"/>
      <c r="D114" s="15"/>
      <c r="E114" s="20">
        <f>E128</f>
        <v>69781.853263427838</v>
      </c>
      <c r="F114" s="20">
        <f>F128</f>
        <v>0</v>
      </c>
      <c r="G114" s="20">
        <f t="shared" si="3"/>
        <v>69781.853263427838</v>
      </c>
      <c r="H114" s="20">
        <f>H128</f>
        <v>0</v>
      </c>
      <c r="I114" s="20">
        <f>I128</f>
        <v>0</v>
      </c>
      <c r="J114" s="20">
        <f t="shared" si="4"/>
        <v>69781.853263427838</v>
      </c>
      <c r="K114" s="20">
        <f>K128</f>
        <v>0</v>
      </c>
      <c r="L114" s="20">
        <f>L128</f>
        <v>0</v>
      </c>
      <c r="M114" s="20">
        <f t="shared" si="5"/>
        <v>69781.853263427838</v>
      </c>
    </row>
    <row r="115" spans="1:13" x14ac:dyDescent="0.2">
      <c r="A115" s="14"/>
      <c r="B115" s="15"/>
      <c r="C115" s="15"/>
      <c r="D115" s="15"/>
      <c r="E115" s="3">
        <v>0</v>
      </c>
      <c r="F115" s="3">
        <v>0</v>
      </c>
      <c r="G115" s="3">
        <f t="shared" si="3"/>
        <v>0</v>
      </c>
      <c r="H115" s="3">
        <v>0</v>
      </c>
      <c r="I115" s="3">
        <v>0</v>
      </c>
      <c r="J115" s="3">
        <f t="shared" si="4"/>
        <v>0</v>
      </c>
      <c r="K115" s="3">
        <v>0</v>
      </c>
      <c r="L115" s="3">
        <v>0</v>
      </c>
      <c r="M115" s="3">
        <f t="shared" si="5"/>
        <v>0</v>
      </c>
    </row>
    <row r="116" spans="1:13" s="4" customFormat="1" x14ac:dyDescent="0.2">
      <c r="A116" s="11" t="s">
        <v>16</v>
      </c>
      <c r="B116" s="12"/>
      <c r="C116" s="12"/>
      <c r="E116" s="5">
        <f>E117+E118+E119</f>
        <v>3253064.0293937405</v>
      </c>
      <c r="F116" s="5">
        <f>F117+F118+F119</f>
        <v>0</v>
      </c>
      <c r="G116" s="5">
        <f t="shared" si="3"/>
        <v>3253064.0293937405</v>
      </c>
      <c r="H116" s="5">
        <f>H117+H118+H119</f>
        <v>-51914</v>
      </c>
      <c r="I116" s="5">
        <f>I117+I118+I119</f>
        <v>8988</v>
      </c>
      <c r="J116" s="5">
        <f t="shared" si="4"/>
        <v>3210138.0293937405</v>
      </c>
      <c r="K116" s="5">
        <f>K117+K118+K119+K120</f>
        <v>9034</v>
      </c>
      <c r="L116" s="5">
        <f>L117+L118+L119+L120</f>
        <v>37644</v>
      </c>
      <c r="M116" s="5">
        <f t="shared" si="5"/>
        <v>3256816.0293937405</v>
      </c>
    </row>
    <row r="117" spans="1:13" x14ac:dyDescent="0.2">
      <c r="A117" s="13" t="s">
        <v>17</v>
      </c>
      <c r="B117" s="2">
        <v>10</v>
      </c>
      <c r="C117" s="2">
        <v>50</v>
      </c>
      <c r="D117" s="2" t="s">
        <v>18</v>
      </c>
      <c r="E117" s="3">
        <v>1816466.51361097</v>
      </c>
      <c r="F117" s="3"/>
      <c r="G117" s="3">
        <f t="shared" si="3"/>
        <v>1816466.51361097</v>
      </c>
      <c r="H117" s="3"/>
      <c r="I117" s="3"/>
      <c r="J117" s="3">
        <f t="shared" si="4"/>
        <v>1816466.51361097</v>
      </c>
      <c r="K117" s="3"/>
      <c r="L117" s="3"/>
      <c r="M117" s="3">
        <f t="shared" si="5"/>
        <v>1816466.51361097</v>
      </c>
    </row>
    <row r="118" spans="1:13" x14ac:dyDescent="0.2">
      <c r="A118" s="13" t="s">
        <v>19</v>
      </c>
      <c r="B118" s="2">
        <v>20</v>
      </c>
      <c r="C118" s="2">
        <v>50</v>
      </c>
      <c r="D118" s="2"/>
      <c r="E118" s="3">
        <v>691308</v>
      </c>
      <c r="F118" s="3"/>
      <c r="G118" s="3">
        <f t="shared" si="3"/>
        <v>691308</v>
      </c>
      <c r="H118" s="45">
        <v>-51914</v>
      </c>
      <c r="I118" s="45">
        <v>8988</v>
      </c>
      <c r="J118" s="3">
        <f t="shared" si="4"/>
        <v>648382</v>
      </c>
      <c r="K118" s="45">
        <v>9034</v>
      </c>
      <c r="L118" s="45"/>
      <c r="M118" s="3">
        <f t="shared" si="5"/>
        <v>657416</v>
      </c>
    </row>
    <row r="119" spans="1:13" x14ac:dyDescent="0.2">
      <c r="A119" s="42" t="s">
        <v>20</v>
      </c>
      <c r="B119" s="41">
        <v>20</v>
      </c>
      <c r="C119" s="41">
        <v>50</v>
      </c>
      <c r="D119" s="41" t="s">
        <v>21</v>
      </c>
      <c r="E119" s="3">
        <v>745289.51578277035</v>
      </c>
      <c r="F119" s="3"/>
      <c r="G119" s="3">
        <f t="shared" si="3"/>
        <v>745289.51578277035</v>
      </c>
      <c r="H119" s="3"/>
      <c r="I119" s="3"/>
      <c r="J119" s="3">
        <f t="shared" si="4"/>
        <v>745289.51578277035</v>
      </c>
      <c r="K119" s="3"/>
      <c r="L119" s="3"/>
      <c r="M119" s="3">
        <f t="shared" si="5"/>
        <v>745289.51578277035</v>
      </c>
    </row>
    <row r="120" spans="1:13" x14ac:dyDescent="0.2">
      <c r="A120" s="42" t="s">
        <v>60</v>
      </c>
      <c r="B120" s="41">
        <v>20</v>
      </c>
      <c r="C120" s="41">
        <v>50</v>
      </c>
      <c r="D120" s="41" t="s">
        <v>61</v>
      </c>
      <c r="E120" s="3"/>
      <c r="F120" s="3"/>
      <c r="G120" s="3"/>
      <c r="H120" s="3"/>
      <c r="I120" s="3"/>
      <c r="J120" s="3"/>
      <c r="K120" s="3"/>
      <c r="L120" s="3">
        <v>37644</v>
      </c>
      <c r="M120" s="3">
        <f t="shared" si="5"/>
        <v>37644</v>
      </c>
    </row>
    <row r="121" spans="1:13" x14ac:dyDescent="0.2">
      <c r="A121" s="17"/>
      <c r="D121" s="2"/>
      <c r="E121" s="3">
        <v>0</v>
      </c>
      <c r="F121" s="3">
        <v>0</v>
      </c>
      <c r="G121" s="3">
        <f t="shared" si="3"/>
        <v>0</v>
      </c>
      <c r="H121" s="3">
        <v>0</v>
      </c>
      <c r="I121" s="3">
        <v>0</v>
      </c>
      <c r="J121" s="3">
        <f t="shared" si="4"/>
        <v>0</v>
      </c>
      <c r="K121" s="3">
        <v>0</v>
      </c>
      <c r="L121" s="3">
        <v>0</v>
      </c>
      <c r="M121" s="3">
        <f t="shared" si="5"/>
        <v>0</v>
      </c>
    </row>
    <row r="122" spans="1:13" s="4" customFormat="1" x14ac:dyDescent="0.2">
      <c r="A122" s="11" t="s">
        <v>22</v>
      </c>
      <c r="B122" s="12"/>
      <c r="C122" s="12"/>
      <c r="E122" s="5">
        <f>E123+E124+E125+E126</f>
        <v>302936</v>
      </c>
      <c r="F122" s="5">
        <f>F123+F124+F125+F126</f>
        <v>0</v>
      </c>
      <c r="G122" s="5">
        <f t="shared" si="3"/>
        <v>302936</v>
      </c>
      <c r="H122" s="5">
        <f>H123+H124+H125+H126</f>
        <v>-340</v>
      </c>
      <c r="I122" s="5">
        <f>I123+I124+I125+I126</f>
        <v>6071</v>
      </c>
      <c r="J122" s="5">
        <f t="shared" si="4"/>
        <v>308667</v>
      </c>
      <c r="K122" s="5">
        <f>K123+K124+K125+K126</f>
        <v>-6744</v>
      </c>
      <c r="L122" s="5">
        <f>L123+L124+L125+L126</f>
        <v>0</v>
      </c>
      <c r="M122" s="5">
        <f t="shared" si="5"/>
        <v>301923</v>
      </c>
    </row>
    <row r="123" spans="1:13" x14ac:dyDescent="0.2">
      <c r="A123" s="13" t="s">
        <v>23</v>
      </c>
      <c r="B123" s="2">
        <v>20</v>
      </c>
      <c r="C123" s="2">
        <v>55</v>
      </c>
      <c r="D123" s="2"/>
      <c r="E123" s="3">
        <v>61813</v>
      </c>
      <c r="F123" s="3"/>
      <c r="G123" s="3">
        <f t="shared" si="3"/>
        <v>61813</v>
      </c>
      <c r="H123" s="45">
        <v>-340</v>
      </c>
      <c r="I123" s="45">
        <v>6071</v>
      </c>
      <c r="J123" s="3">
        <f t="shared" si="4"/>
        <v>67544</v>
      </c>
      <c r="K123" s="45">
        <v>-6744</v>
      </c>
      <c r="L123" s="45"/>
      <c r="M123" s="3">
        <f t="shared" si="5"/>
        <v>60800</v>
      </c>
    </row>
    <row r="124" spans="1:13" x14ac:dyDescent="0.2">
      <c r="A124" s="13" t="s">
        <v>24</v>
      </c>
      <c r="B124" s="2">
        <v>20</v>
      </c>
      <c r="C124" s="2">
        <v>55</v>
      </c>
      <c r="D124" s="2" t="s">
        <v>25</v>
      </c>
      <c r="E124" s="3">
        <v>229642</v>
      </c>
      <c r="F124" s="3"/>
      <c r="G124" s="3">
        <f t="shared" si="3"/>
        <v>229642</v>
      </c>
      <c r="H124" s="3"/>
      <c r="I124" s="3"/>
      <c r="J124" s="3">
        <f t="shared" si="4"/>
        <v>229642</v>
      </c>
      <c r="K124" s="3"/>
      <c r="L124" s="3"/>
      <c r="M124" s="3">
        <f t="shared" si="5"/>
        <v>229642</v>
      </c>
    </row>
    <row r="125" spans="1:13" x14ac:dyDescent="0.2">
      <c r="A125" s="13" t="s">
        <v>26</v>
      </c>
      <c r="B125" s="2">
        <v>10</v>
      </c>
      <c r="C125" s="2">
        <v>5</v>
      </c>
      <c r="D125" s="2" t="s">
        <v>27</v>
      </c>
      <c r="E125" s="3">
        <v>8000</v>
      </c>
      <c r="F125" s="3"/>
      <c r="G125" s="3">
        <f t="shared" si="3"/>
        <v>8000</v>
      </c>
      <c r="H125" s="3"/>
      <c r="I125" s="3"/>
      <c r="J125" s="3">
        <f t="shared" si="4"/>
        <v>8000</v>
      </c>
      <c r="K125" s="3"/>
      <c r="L125" s="3"/>
      <c r="M125" s="3">
        <f t="shared" si="5"/>
        <v>8000</v>
      </c>
    </row>
    <row r="126" spans="1:13" x14ac:dyDescent="0.2">
      <c r="A126" s="13" t="s">
        <v>28</v>
      </c>
      <c r="B126" s="2">
        <v>10</v>
      </c>
      <c r="C126" s="2">
        <v>55</v>
      </c>
      <c r="D126" s="2" t="s">
        <v>29</v>
      </c>
      <c r="E126" s="3">
        <v>3481</v>
      </c>
      <c r="F126" s="3"/>
      <c r="G126" s="3">
        <f t="shared" si="3"/>
        <v>3481</v>
      </c>
      <c r="H126" s="3"/>
      <c r="I126" s="3"/>
      <c r="J126" s="3">
        <f t="shared" si="4"/>
        <v>3481</v>
      </c>
      <c r="K126" s="3"/>
      <c r="L126" s="3"/>
      <c r="M126" s="3">
        <f t="shared" si="5"/>
        <v>3481</v>
      </c>
    </row>
    <row r="127" spans="1:13" x14ac:dyDescent="0.2">
      <c r="E127" s="3">
        <v>0</v>
      </c>
      <c r="F127" s="3">
        <v>0</v>
      </c>
      <c r="G127" s="3">
        <f t="shared" si="3"/>
        <v>0</v>
      </c>
      <c r="H127" s="3">
        <v>0</v>
      </c>
      <c r="I127" s="3">
        <v>0</v>
      </c>
      <c r="J127" s="3">
        <f t="shared" si="4"/>
        <v>0</v>
      </c>
      <c r="K127" s="3">
        <v>0</v>
      </c>
      <c r="L127" s="3">
        <v>0</v>
      </c>
      <c r="M127" s="3">
        <f t="shared" si="5"/>
        <v>0</v>
      </c>
    </row>
    <row r="128" spans="1:13" s="4" customFormat="1" x14ac:dyDescent="0.2">
      <c r="A128" s="11" t="s">
        <v>30</v>
      </c>
      <c r="B128" s="12"/>
      <c r="C128" s="12"/>
      <c r="E128" s="5">
        <f>E129+E130+E131+E132</f>
        <v>69781.853263427838</v>
      </c>
      <c r="F128" s="5">
        <f>F129+F130+F131+F132</f>
        <v>0</v>
      </c>
      <c r="G128" s="5">
        <f t="shared" si="3"/>
        <v>69781.853263427838</v>
      </c>
      <c r="H128" s="5">
        <f>H129+H130+H131+H132</f>
        <v>0</v>
      </c>
      <c r="I128" s="5">
        <f>I129+I130+I131+I132</f>
        <v>0</v>
      </c>
      <c r="J128" s="5">
        <f t="shared" si="4"/>
        <v>69781.853263427838</v>
      </c>
      <c r="K128" s="5">
        <f>K129+K130+K131+K132</f>
        <v>0</v>
      </c>
      <c r="L128" s="5">
        <f>L129+L130+L131+L132</f>
        <v>0</v>
      </c>
      <c r="M128" s="5">
        <f t="shared" si="5"/>
        <v>69781.853263427838</v>
      </c>
    </row>
    <row r="129" spans="1:13" x14ac:dyDescent="0.2">
      <c r="A129" s="14" t="s">
        <v>31</v>
      </c>
      <c r="B129" s="2">
        <v>10</v>
      </c>
      <c r="C129" s="2">
        <v>601</v>
      </c>
      <c r="D129" s="2"/>
      <c r="E129" s="3">
        <v>17403.031767427823</v>
      </c>
      <c r="F129" s="3"/>
      <c r="G129" s="3">
        <f t="shared" si="3"/>
        <v>17403.031767427823</v>
      </c>
      <c r="H129" s="3"/>
      <c r="I129" s="3"/>
      <c r="J129" s="3">
        <f t="shared" si="4"/>
        <v>17403.031767427823</v>
      </c>
      <c r="K129" s="3"/>
      <c r="L129" s="3"/>
      <c r="M129" s="3">
        <f t="shared" si="5"/>
        <v>17403.031767427823</v>
      </c>
    </row>
    <row r="130" spans="1:13" x14ac:dyDescent="0.2">
      <c r="A130" s="14" t="s">
        <v>32</v>
      </c>
      <c r="B130" s="2">
        <v>10</v>
      </c>
      <c r="C130" s="2">
        <v>601</v>
      </c>
      <c r="D130" s="2" t="s">
        <v>25</v>
      </c>
      <c r="E130" s="3">
        <v>50212.821496000019</v>
      </c>
      <c r="F130" s="3"/>
      <c r="G130" s="3">
        <f t="shared" si="3"/>
        <v>50212.821496000019</v>
      </c>
      <c r="H130" s="3"/>
      <c r="I130" s="3"/>
      <c r="J130" s="3">
        <f t="shared" si="4"/>
        <v>50212.821496000019</v>
      </c>
      <c r="K130" s="3"/>
      <c r="L130" s="3"/>
      <c r="M130" s="3">
        <f t="shared" si="5"/>
        <v>50212.821496000019</v>
      </c>
    </row>
    <row r="131" spans="1:13" x14ac:dyDescent="0.2">
      <c r="A131" s="14" t="s">
        <v>33</v>
      </c>
      <c r="B131" s="2">
        <v>10</v>
      </c>
      <c r="C131" s="2">
        <v>601</v>
      </c>
      <c r="D131" s="2" t="s">
        <v>27</v>
      </c>
      <c r="E131" s="3">
        <v>1400</v>
      </c>
      <c r="F131" s="3"/>
      <c r="G131" s="3">
        <f t="shared" si="3"/>
        <v>1400</v>
      </c>
      <c r="H131" s="3"/>
      <c r="I131" s="3"/>
      <c r="J131" s="3">
        <f t="shared" si="4"/>
        <v>1400</v>
      </c>
      <c r="K131" s="3"/>
      <c r="L131" s="3"/>
      <c r="M131" s="3">
        <f t="shared" si="5"/>
        <v>1400</v>
      </c>
    </row>
    <row r="132" spans="1:13" x14ac:dyDescent="0.2">
      <c r="A132" s="14" t="s">
        <v>34</v>
      </c>
      <c r="B132" s="2">
        <v>10</v>
      </c>
      <c r="C132" s="2">
        <v>601</v>
      </c>
      <c r="D132" s="2" t="s">
        <v>29</v>
      </c>
      <c r="E132" s="3">
        <v>766</v>
      </c>
      <c r="F132" s="3"/>
      <c r="G132" s="3">
        <f t="shared" si="3"/>
        <v>766</v>
      </c>
      <c r="H132" s="3"/>
      <c r="I132" s="3"/>
      <c r="J132" s="3">
        <f t="shared" si="4"/>
        <v>766</v>
      </c>
      <c r="K132" s="3"/>
      <c r="L132" s="3"/>
      <c r="M132" s="3">
        <f t="shared" si="5"/>
        <v>766</v>
      </c>
    </row>
    <row r="133" spans="1:13" x14ac:dyDescent="0.2">
      <c r="A133" s="14"/>
      <c r="D133" s="2"/>
      <c r="E133" s="3"/>
      <c r="F133" s="3"/>
      <c r="G133" s="3">
        <f t="shared" si="3"/>
        <v>0</v>
      </c>
      <c r="H133" s="3"/>
      <c r="I133" s="3"/>
      <c r="J133" s="3">
        <f t="shared" si="4"/>
        <v>0</v>
      </c>
      <c r="K133" s="3"/>
      <c r="L133" s="3"/>
      <c r="M133" s="3">
        <f t="shared" si="5"/>
        <v>0</v>
      </c>
    </row>
    <row r="134" spans="1:13" s="4" customFormat="1" x14ac:dyDescent="0.2">
      <c r="A134" s="11" t="s">
        <v>39</v>
      </c>
      <c r="B134" s="2">
        <v>60</v>
      </c>
      <c r="C134" s="2">
        <v>61</v>
      </c>
      <c r="D134" s="10"/>
      <c r="E134" s="5">
        <v>14900</v>
      </c>
      <c r="F134" s="5"/>
      <c r="G134" s="5">
        <f t="shared" si="3"/>
        <v>14900</v>
      </c>
      <c r="H134" s="5"/>
      <c r="I134" s="5"/>
      <c r="J134" s="5">
        <f t="shared" si="4"/>
        <v>14900</v>
      </c>
      <c r="K134" s="5"/>
      <c r="L134" s="5"/>
      <c r="M134" s="5">
        <f t="shared" si="5"/>
        <v>14900</v>
      </c>
    </row>
    <row r="135" spans="1:13" x14ac:dyDescent="0.2">
      <c r="A135" s="13"/>
      <c r="D135" s="2"/>
      <c r="E135" s="3">
        <v>0</v>
      </c>
      <c r="F135" s="3">
        <v>0</v>
      </c>
      <c r="G135" s="3">
        <f t="shared" si="3"/>
        <v>0</v>
      </c>
      <c r="H135" s="3">
        <v>0</v>
      </c>
      <c r="I135" s="3">
        <v>0</v>
      </c>
      <c r="J135" s="3">
        <f t="shared" si="4"/>
        <v>0</v>
      </c>
      <c r="K135" s="3">
        <v>0</v>
      </c>
      <c r="L135" s="3">
        <v>0</v>
      </c>
      <c r="M135" s="3">
        <f t="shared" si="5"/>
        <v>0</v>
      </c>
    </row>
    <row r="136" spans="1:13" x14ac:dyDescent="0.2">
      <c r="A136" s="13"/>
      <c r="D136" s="2"/>
      <c r="E136" s="1">
        <v>0</v>
      </c>
      <c r="F136" s="1">
        <v>0</v>
      </c>
      <c r="G136" s="1">
        <f t="shared" si="3"/>
        <v>0</v>
      </c>
      <c r="H136" s="1">
        <v>0</v>
      </c>
      <c r="I136" s="1">
        <v>0</v>
      </c>
      <c r="J136" s="1">
        <f t="shared" si="4"/>
        <v>0</v>
      </c>
      <c r="K136" s="1">
        <v>0</v>
      </c>
      <c r="L136" s="1">
        <v>0</v>
      </c>
      <c r="M136" s="1">
        <f t="shared" si="5"/>
        <v>0</v>
      </c>
    </row>
    <row r="137" spans="1:13" ht="17.25" x14ac:dyDescent="0.3">
      <c r="A137" s="6" t="s">
        <v>44</v>
      </c>
      <c r="D137" s="2"/>
      <c r="E137" s="7">
        <f>E138</f>
        <v>8544160.6502712443</v>
      </c>
      <c r="F137" s="7">
        <f>F138</f>
        <v>364339</v>
      </c>
      <c r="G137" s="7">
        <f t="shared" si="3"/>
        <v>8908499.6502712443</v>
      </c>
      <c r="H137" s="7">
        <f>H138</f>
        <v>0</v>
      </c>
      <c r="I137" s="7">
        <f>I138</f>
        <v>6422</v>
      </c>
      <c r="J137" s="7">
        <f t="shared" si="4"/>
        <v>8914921.6502712443</v>
      </c>
      <c r="K137" s="7">
        <f>K138</f>
        <v>30000</v>
      </c>
      <c r="L137" s="7">
        <f>L138</f>
        <v>94006</v>
      </c>
      <c r="M137" s="7">
        <f t="shared" si="5"/>
        <v>9038927.6502712443</v>
      </c>
    </row>
    <row r="138" spans="1:13" ht="17.25" x14ac:dyDescent="0.3">
      <c r="A138" s="6" t="s">
        <v>13</v>
      </c>
      <c r="D138" s="2"/>
      <c r="E138" s="7">
        <f>E139+E140</f>
        <v>8544160.6502712443</v>
      </c>
      <c r="F138" s="7">
        <f>F139+F140</f>
        <v>364339</v>
      </c>
      <c r="G138" s="7">
        <f t="shared" si="3"/>
        <v>8908499.6502712443</v>
      </c>
      <c r="H138" s="7">
        <f>H139+H140</f>
        <v>0</v>
      </c>
      <c r="I138" s="7">
        <f>I139+I140</f>
        <v>6422</v>
      </c>
      <c r="J138" s="7">
        <f t="shared" si="4"/>
        <v>8914921.6502712443</v>
      </c>
      <c r="K138" s="7">
        <f>K139+K140</f>
        <v>30000</v>
      </c>
      <c r="L138" s="7">
        <f>L139+L140</f>
        <v>94006</v>
      </c>
      <c r="M138" s="7">
        <f t="shared" si="5"/>
        <v>9038927.6502712443</v>
      </c>
    </row>
    <row r="139" spans="1:13" ht="15.75" x14ac:dyDescent="0.25">
      <c r="A139" s="8" t="s">
        <v>14</v>
      </c>
      <c r="D139" s="2"/>
      <c r="E139" s="9">
        <f>E142+E149</f>
        <v>8277513.9601924196</v>
      </c>
      <c r="F139" s="9">
        <f>F142+F149</f>
        <v>364339</v>
      </c>
      <c r="G139" s="9">
        <f t="shared" si="3"/>
        <v>8641852.9601924196</v>
      </c>
      <c r="H139" s="9">
        <f>H142+H149</f>
        <v>0</v>
      </c>
      <c r="I139" s="9">
        <f>I142+I149</f>
        <v>6422</v>
      </c>
      <c r="J139" s="9">
        <f t="shared" si="4"/>
        <v>8648274.9601924196</v>
      </c>
      <c r="K139" s="9">
        <f>K142+K149</f>
        <v>30000</v>
      </c>
      <c r="L139" s="9">
        <f>L142+L149</f>
        <v>94006</v>
      </c>
      <c r="M139" s="9">
        <f t="shared" si="5"/>
        <v>8772280.9601924196</v>
      </c>
    </row>
    <row r="140" spans="1:13" ht="15.75" x14ac:dyDescent="0.25">
      <c r="A140" s="19" t="s">
        <v>15</v>
      </c>
      <c r="D140" s="2"/>
      <c r="E140" s="20">
        <f>E155</f>
        <v>266646.69007882406</v>
      </c>
      <c r="F140" s="20">
        <f>F155</f>
        <v>0</v>
      </c>
      <c r="G140" s="20">
        <f t="shared" ref="G140:G205" si="6">E140+F140</f>
        <v>266646.69007882406</v>
      </c>
      <c r="H140" s="20">
        <f>H155</f>
        <v>0</v>
      </c>
      <c r="I140" s="20">
        <f>I155</f>
        <v>0</v>
      </c>
      <c r="J140" s="20">
        <f t="shared" ref="J140:J205" si="7">G140+H140+I140</f>
        <v>266646.69007882406</v>
      </c>
      <c r="K140" s="20">
        <f>K155</f>
        <v>0</v>
      </c>
      <c r="L140" s="20">
        <f>L155</f>
        <v>0</v>
      </c>
      <c r="M140" s="20">
        <f t="shared" ref="M140:M205" si="8">J140+K140+L140</f>
        <v>266646.69007882406</v>
      </c>
    </row>
    <row r="141" spans="1:13" x14ac:dyDescent="0.2">
      <c r="A141" s="13"/>
      <c r="D141" s="2"/>
      <c r="E141" s="1">
        <v>0</v>
      </c>
      <c r="F141" s="1">
        <v>0</v>
      </c>
      <c r="G141" s="1">
        <f t="shared" si="6"/>
        <v>0</v>
      </c>
      <c r="H141" s="1">
        <v>0</v>
      </c>
      <c r="I141" s="1">
        <v>0</v>
      </c>
      <c r="J141" s="1">
        <f t="shared" si="7"/>
        <v>0</v>
      </c>
      <c r="K141" s="1">
        <v>0</v>
      </c>
      <c r="L141" s="1">
        <v>0</v>
      </c>
      <c r="M141" s="1">
        <f t="shared" si="8"/>
        <v>0</v>
      </c>
    </row>
    <row r="142" spans="1:13" s="4" customFormat="1" x14ac:dyDescent="0.2">
      <c r="A142" s="11" t="s">
        <v>16</v>
      </c>
      <c r="B142" s="12"/>
      <c r="C142" s="12"/>
      <c r="E142" s="5">
        <f>E143+E144+E145+E146</f>
        <v>7106448.9601924196</v>
      </c>
      <c r="F142" s="5">
        <f>F143+F144+F145+F146</f>
        <v>364339</v>
      </c>
      <c r="G142" s="5">
        <f t="shared" si="6"/>
        <v>7470787.9601924196</v>
      </c>
      <c r="H142" s="5">
        <f>H143+H144+H145+H146</f>
        <v>0</v>
      </c>
      <c r="I142" s="5">
        <f>I143+I144+I145+I146</f>
        <v>206</v>
      </c>
      <c r="J142" s="5">
        <f t="shared" si="7"/>
        <v>7470993.9601924196</v>
      </c>
      <c r="K142" s="5">
        <f>K143+K144+K145+K146+K147</f>
        <v>0</v>
      </c>
      <c r="L142" s="5">
        <f>L143+L144+L145+L146+L147</f>
        <v>94006</v>
      </c>
      <c r="M142" s="5">
        <f t="shared" si="8"/>
        <v>7564999.9601924196</v>
      </c>
    </row>
    <row r="143" spans="1:13" x14ac:dyDescent="0.2">
      <c r="A143" s="13" t="s">
        <v>17</v>
      </c>
      <c r="B143" s="2">
        <v>10</v>
      </c>
      <c r="C143" s="2">
        <v>50</v>
      </c>
      <c r="D143" s="2" t="s">
        <v>18</v>
      </c>
      <c r="E143" s="3">
        <v>3518958.36020834</v>
      </c>
      <c r="F143" s="3"/>
      <c r="G143" s="3">
        <f t="shared" si="6"/>
        <v>3518958.36020834</v>
      </c>
      <c r="H143" s="3"/>
      <c r="I143" s="3"/>
      <c r="J143" s="3">
        <f t="shared" si="7"/>
        <v>3518958.36020834</v>
      </c>
      <c r="K143" s="3"/>
      <c r="L143" s="3"/>
      <c r="M143" s="3">
        <f t="shared" si="8"/>
        <v>3518958.36020834</v>
      </c>
    </row>
    <row r="144" spans="1:13" ht="14.25" customHeight="1" x14ac:dyDescent="0.2">
      <c r="A144" s="13" t="s">
        <v>19</v>
      </c>
      <c r="B144" s="2">
        <v>20</v>
      </c>
      <c r="C144" s="2">
        <v>50</v>
      </c>
      <c r="D144" s="2"/>
      <c r="E144" s="3">
        <v>1594636</v>
      </c>
      <c r="F144" s="3"/>
      <c r="G144" s="3">
        <f t="shared" si="6"/>
        <v>1594636</v>
      </c>
      <c r="H144" s="3"/>
      <c r="I144" s="45">
        <v>206</v>
      </c>
      <c r="J144" s="3">
        <f t="shared" si="7"/>
        <v>1594842</v>
      </c>
      <c r="K144" s="3"/>
      <c r="L144" s="3"/>
      <c r="M144" s="3">
        <f t="shared" si="8"/>
        <v>1594842</v>
      </c>
    </row>
    <row r="145" spans="1:13" x14ac:dyDescent="0.2">
      <c r="A145" s="13" t="s">
        <v>45</v>
      </c>
      <c r="B145" s="2">
        <v>20</v>
      </c>
      <c r="C145" s="2">
        <v>50</v>
      </c>
      <c r="D145" s="2"/>
      <c r="E145" s="3">
        <v>222792</v>
      </c>
      <c r="F145" s="3">
        <v>364339</v>
      </c>
      <c r="G145" s="3">
        <f t="shared" si="6"/>
        <v>587131</v>
      </c>
      <c r="H145" s="3"/>
      <c r="I145" s="3"/>
      <c r="J145" s="3">
        <f t="shared" si="7"/>
        <v>587131</v>
      </c>
      <c r="K145" s="3"/>
      <c r="L145" s="3"/>
      <c r="M145" s="3">
        <f t="shared" si="8"/>
        <v>587131</v>
      </c>
    </row>
    <row r="146" spans="1:13" x14ac:dyDescent="0.2">
      <c r="A146" s="42" t="s">
        <v>20</v>
      </c>
      <c r="B146" s="41">
        <v>20</v>
      </c>
      <c r="C146" s="41">
        <v>50</v>
      </c>
      <c r="D146" s="41" t="s">
        <v>21</v>
      </c>
      <c r="E146" s="3">
        <v>1770062.5999840794</v>
      </c>
      <c r="F146" s="3"/>
      <c r="G146" s="3">
        <f t="shared" si="6"/>
        <v>1770062.5999840794</v>
      </c>
      <c r="H146" s="3"/>
      <c r="I146" s="3"/>
      <c r="J146" s="3">
        <f t="shared" si="7"/>
        <v>1770062.5999840794</v>
      </c>
      <c r="K146" s="3"/>
      <c r="L146" s="3"/>
      <c r="M146" s="3">
        <f t="shared" si="8"/>
        <v>1770062.5999840794</v>
      </c>
    </row>
    <row r="147" spans="1:13" x14ac:dyDescent="0.2">
      <c r="A147" s="42" t="s">
        <v>60</v>
      </c>
      <c r="B147" s="41">
        <v>20</v>
      </c>
      <c r="C147" s="41">
        <v>50</v>
      </c>
      <c r="D147" s="41" t="s">
        <v>61</v>
      </c>
      <c r="E147" s="3"/>
      <c r="F147" s="3"/>
      <c r="G147" s="3"/>
      <c r="H147" s="3"/>
      <c r="I147" s="3"/>
      <c r="J147" s="3"/>
      <c r="K147" s="3"/>
      <c r="L147" s="3">
        <v>94006</v>
      </c>
      <c r="M147" s="3">
        <f t="shared" si="8"/>
        <v>94006</v>
      </c>
    </row>
    <row r="148" spans="1:13" x14ac:dyDescent="0.2">
      <c r="E148" s="3">
        <v>0</v>
      </c>
      <c r="F148" s="3">
        <v>0</v>
      </c>
      <c r="G148" s="3">
        <f t="shared" si="6"/>
        <v>0</v>
      </c>
      <c r="H148" s="3">
        <v>0</v>
      </c>
      <c r="I148" s="3">
        <v>0</v>
      </c>
      <c r="J148" s="3">
        <f t="shared" si="7"/>
        <v>0</v>
      </c>
      <c r="K148" s="3">
        <v>0</v>
      </c>
      <c r="L148" s="3">
        <v>0</v>
      </c>
      <c r="M148" s="3">
        <f t="shared" si="8"/>
        <v>0</v>
      </c>
    </row>
    <row r="149" spans="1:13" s="4" customFormat="1" x14ac:dyDescent="0.2">
      <c r="A149" s="11" t="s">
        <v>22</v>
      </c>
      <c r="B149" s="12"/>
      <c r="C149" s="12"/>
      <c r="E149" s="5">
        <f>E150+E151+E152+E153</f>
        <v>1171065</v>
      </c>
      <c r="F149" s="5">
        <f>F150+F151+F152+F153</f>
        <v>0</v>
      </c>
      <c r="G149" s="5">
        <f t="shared" si="6"/>
        <v>1171065</v>
      </c>
      <c r="H149" s="5">
        <f>H150+H151+H152+H153</f>
        <v>0</v>
      </c>
      <c r="I149" s="5">
        <f>I150+I151+I152+I153</f>
        <v>6216</v>
      </c>
      <c r="J149" s="5">
        <f t="shared" si="7"/>
        <v>1177281</v>
      </c>
      <c r="K149" s="5">
        <f>K150+K151+K152+K153</f>
        <v>30000</v>
      </c>
      <c r="L149" s="5">
        <f>L150+L151+L152+L153</f>
        <v>0</v>
      </c>
      <c r="M149" s="5">
        <f t="shared" si="8"/>
        <v>1207281</v>
      </c>
    </row>
    <row r="150" spans="1:13" x14ac:dyDescent="0.2">
      <c r="A150" s="13" t="s">
        <v>23</v>
      </c>
      <c r="B150" s="2">
        <v>20</v>
      </c>
      <c r="C150" s="2">
        <v>55</v>
      </c>
      <c r="D150" s="2"/>
      <c r="E150" s="3">
        <v>94836</v>
      </c>
      <c r="F150" s="3"/>
      <c r="G150" s="3">
        <f t="shared" si="6"/>
        <v>94836</v>
      </c>
      <c r="H150" s="3"/>
      <c r="I150" s="45">
        <v>6216</v>
      </c>
      <c r="J150" s="3">
        <f t="shared" si="7"/>
        <v>101052</v>
      </c>
      <c r="K150" s="3">
        <v>60916</v>
      </c>
      <c r="L150" s="3"/>
      <c r="M150" s="3">
        <f t="shared" si="8"/>
        <v>161968</v>
      </c>
    </row>
    <row r="151" spans="1:13" x14ac:dyDescent="0.2">
      <c r="A151" s="13" t="s">
        <v>24</v>
      </c>
      <c r="B151" s="2">
        <v>20</v>
      </c>
      <c r="C151" s="2">
        <v>55</v>
      </c>
      <c r="D151" s="2" t="s">
        <v>25</v>
      </c>
      <c r="E151" s="3">
        <v>638466</v>
      </c>
      <c r="F151" s="3"/>
      <c r="G151" s="3">
        <f t="shared" si="6"/>
        <v>638466</v>
      </c>
      <c r="H151" s="3"/>
      <c r="I151" s="3"/>
      <c r="J151" s="3">
        <f t="shared" si="7"/>
        <v>638466</v>
      </c>
      <c r="K151" s="3">
        <v>-30916</v>
      </c>
      <c r="L151" s="3"/>
      <c r="M151" s="3">
        <f t="shared" si="8"/>
        <v>607550</v>
      </c>
    </row>
    <row r="152" spans="1:13" x14ac:dyDescent="0.2">
      <c r="A152" s="13" t="s">
        <v>26</v>
      </c>
      <c r="B152" s="2">
        <v>10</v>
      </c>
      <c r="C152" s="2">
        <v>5</v>
      </c>
      <c r="D152" s="2" t="s">
        <v>27</v>
      </c>
      <c r="E152" s="3">
        <v>410000</v>
      </c>
      <c r="F152" s="3"/>
      <c r="G152" s="3">
        <f t="shared" si="6"/>
        <v>410000</v>
      </c>
      <c r="H152" s="3"/>
      <c r="I152" s="3"/>
      <c r="J152" s="3">
        <f t="shared" si="7"/>
        <v>410000</v>
      </c>
      <c r="K152" s="3"/>
      <c r="L152" s="3"/>
      <c r="M152" s="3">
        <f t="shared" si="8"/>
        <v>410000</v>
      </c>
    </row>
    <row r="153" spans="1:13" x14ac:dyDescent="0.2">
      <c r="A153" s="13" t="s">
        <v>28</v>
      </c>
      <c r="B153" s="2">
        <v>10</v>
      </c>
      <c r="C153" s="2">
        <v>55</v>
      </c>
      <c r="D153" s="2" t="s">
        <v>29</v>
      </c>
      <c r="E153" s="3">
        <v>27763</v>
      </c>
      <c r="F153" s="3"/>
      <c r="G153" s="3">
        <f t="shared" si="6"/>
        <v>27763</v>
      </c>
      <c r="H153" s="3"/>
      <c r="I153" s="3"/>
      <c r="J153" s="3">
        <f t="shared" si="7"/>
        <v>27763</v>
      </c>
      <c r="K153" s="3"/>
      <c r="L153" s="3"/>
      <c r="M153" s="3">
        <f t="shared" si="8"/>
        <v>27763</v>
      </c>
    </row>
    <row r="154" spans="1:13" x14ac:dyDescent="0.2">
      <c r="E154" s="1">
        <v>0</v>
      </c>
      <c r="F154" s="1">
        <v>0</v>
      </c>
      <c r="G154" s="1">
        <f t="shared" si="6"/>
        <v>0</v>
      </c>
      <c r="H154" s="1">
        <v>0</v>
      </c>
      <c r="I154" s="1">
        <v>0</v>
      </c>
      <c r="J154" s="1">
        <f t="shared" si="7"/>
        <v>0</v>
      </c>
      <c r="K154" s="1">
        <v>0</v>
      </c>
      <c r="L154" s="1">
        <v>0</v>
      </c>
      <c r="M154" s="1">
        <f t="shared" si="8"/>
        <v>0</v>
      </c>
    </row>
    <row r="155" spans="1:13" s="4" customFormat="1" x14ac:dyDescent="0.2">
      <c r="A155" s="11" t="s">
        <v>30</v>
      </c>
      <c r="B155" s="12"/>
      <c r="C155" s="12"/>
      <c r="E155" s="5">
        <f>E156+E157+E158+E159</f>
        <v>266646.69007882406</v>
      </c>
      <c r="F155" s="5">
        <f>F156+F157+F158+F159</f>
        <v>0</v>
      </c>
      <c r="G155" s="5">
        <f t="shared" si="6"/>
        <v>266646.69007882406</v>
      </c>
      <c r="H155" s="5">
        <f>H156+H157+H158+H159</f>
        <v>0</v>
      </c>
      <c r="I155" s="5">
        <f>I156+I157+I158+I159</f>
        <v>0</v>
      </c>
      <c r="J155" s="5">
        <f t="shared" si="7"/>
        <v>266646.69007882406</v>
      </c>
      <c r="K155" s="5">
        <f>K156+K157+K158+K159</f>
        <v>0</v>
      </c>
      <c r="L155" s="5">
        <f>L156+L157+L158+L159</f>
        <v>0</v>
      </c>
      <c r="M155" s="5">
        <f t="shared" si="8"/>
        <v>266646.69007882406</v>
      </c>
    </row>
    <row r="156" spans="1:13" x14ac:dyDescent="0.2">
      <c r="A156" s="14" t="s">
        <v>31</v>
      </c>
      <c r="B156" s="2">
        <v>10</v>
      </c>
      <c r="C156" s="2">
        <v>601</v>
      </c>
      <c r="D156" s="2"/>
      <c r="E156" s="3">
        <v>32828.321300157433</v>
      </c>
      <c r="F156" s="3"/>
      <c r="G156" s="3">
        <f t="shared" si="6"/>
        <v>32828.321300157433</v>
      </c>
      <c r="H156" s="3"/>
      <c r="I156" s="3"/>
      <c r="J156" s="3">
        <f t="shared" si="7"/>
        <v>32828.321300157433</v>
      </c>
      <c r="K156" s="3"/>
      <c r="L156" s="3"/>
      <c r="M156" s="3">
        <f t="shared" si="8"/>
        <v>32828.321300157433</v>
      </c>
    </row>
    <row r="157" spans="1:13" x14ac:dyDescent="0.2">
      <c r="A157" s="14" t="s">
        <v>32</v>
      </c>
      <c r="B157" s="2">
        <v>10</v>
      </c>
      <c r="C157" s="2">
        <v>601</v>
      </c>
      <c r="D157" s="2" t="s">
        <v>25</v>
      </c>
      <c r="E157" s="3">
        <v>155310.36877866666</v>
      </c>
      <c r="F157" s="3"/>
      <c r="G157" s="3">
        <f t="shared" si="6"/>
        <v>155310.36877866666</v>
      </c>
      <c r="H157" s="3"/>
      <c r="I157" s="3"/>
      <c r="J157" s="3">
        <f t="shared" si="7"/>
        <v>155310.36877866666</v>
      </c>
      <c r="K157" s="3"/>
      <c r="L157" s="3"/>
      <c r="M157" s="3">
        <f t="shared" si="8"/>
        <v>155310.36877866666</v>
      </c>
    </row>
    <row r="158" spans="1:13" x14ac:dyDescent="0.2">
      <c r="A158" s="14" t="s">
        <v>33</v>
      </c>
      <c r="B158" s="2">
        <v>10</v>
      </c>
      <c r="C158" s="2">
        <v>601</v>
      </c>
      <c r="D158" s="2" t="s">
        <v>27</v>
      </c>
      <c r="E158" s="3">
        <v>72400</v>
      </c>
      <c r="F158" s="3"/>
      <c r="G158" s="3">
        <f t="shared" si="6"/>
        <v>72400</v>
      </c>
      <c r="H158" s="3"/>
      <c r="I158" s="3"/>
      <c r="J158" s="3">
        <f t="shared" si="7"/>
        <v>72400</v>
      </c>
      <c r="K158" s="3"/>
      <c r="L158" s="3"/>
      <c r="M158" s="3">
        <f t="shared" si="8"/>
        <v>72400</v>
      </c>
    </row>
    <row r="159" spans="1:13" x14ac:dyDescent="0.2">
      <c r="A159" s="14" t="s">
        <v>34</v>
      </c>
      <c r="B159" s="2">
        <v>10</v>
      </c>
      <c r="C159" s="2">
        <v>601</v>
      </c>
      <c r="D159" s="2" t="s">
        <v>29</v>
      </c>
      <c r="E159" s="3">
        <v>6108</v>
      </c>
      <c r="F159" s="3"/>
      <c r="G159" s="3">
        <f t="shared" si="6"/>
        <v>6108</v>
      </c>
      <c r="H159" s="3"/>
      <c r="I159" s="3"/>
      <c r="J159" s="3">
        <f t="shared" si="7"/>
        <v>6108</v>
      </c>
      <c r="K159" s="3"/>
      <c r="L159" s="3"/>
      <c r="M159" s="3">
        <f t="shared" si="8"/>
        <v>6108</v>
      </c>
    </row>
    <row r="160" spans="1:13" x14ac:dyDescent="0.2">
      <c r="A160" s="14"/>
      <c r="D160" s="2"/>
      <c r="E160" s="3"/>
      <c r="F160" s="3"/>
      <c r="G160" s="3">
        <f t="shared" si="6"/>
        <v>0</v>
      </c>
      <c r="H160" s="3"/>
      <c r="I160" s="3"/>
      <c r="J160" s="3">
        <f t="shared" si="7"/>
        <v>0</v>
      </c>
      <c r="K160" s="3"/>
      <c r="L160" s="3"/>
      <c r="M160" s="3">
        <f t="shared" si="8"/>
        <v>0</v>
      </c>
    </row>
    <row r="161" spans="1:13" x14ac:dyDescent="0.2">
      <c r="A161" s="17"/>
      <c r="D161" s="2"/>
      <c r="E161" s="3">
        <v>0</v>
      </c>
      <c r="F161" s="3">
        <v>0</v>
      </c>
      <c r="G161" s="3">
        <f t="shared" si="6"/>
        <v>0</v>
      </c>
      <c r="H161" s="3">
        <v>0</v>
      </c>
      <c r="I161" s="3">
        <v>0</v>
      </c>
      <c r="J161" s="3">
        <f t="shared" si="7"/>
        <v>0</v>
      </c>
      <c r="K161" s="3">
        <v>0</v>
      </c>
      <c r="L161" s="3">
        <v>0</v>
      </c>
      <c r="M161" s="3">
        <f t="shared" si="8"/>
        <v>0</v>
      </c>
    </row>
    <row r="162" spans="1:13" ht="17.25" x14ac:dyDescent="0.3">
      <c r="A162" s="6" t="s">
        <v>46</v>
      </c>
      <c r="D162" s="2"/>
      <c r="E162" s="7">
        <f>E163</f>
        <v>4366587.2686975105</v>
      </c>
      <c r="F162" s="7">
        <f>F163</f>
        <v>0</v>
      </c>
      <c r="G162" s="7">
        <f t="shared" si="6"/>
        <v>4366587.2686975105</v>
      </c>
      <c r="H162" s="7">
        <f>H163</f>
        <v>-7386</v>
      </c>
      <c r="I162" s="7">
        <f>I163</f>
        <v>196513</v>
      </c>
      <c r="J162" s="7">
        <f t="shared" si="7"/>
        <v>4555714.2686975105</v>
      </c>
      <c r="K162" s="7">
        <f>K163</f>
        <v>6604</v>
      </c>
      <c r="L162" s="7">
        <f>L163</f>
        <v>0</v>
      </c>
      <c r="M162" s="7">
        <f t="shared" si="8"/>
        <v>4562318.2686975105</v>
      </c>
    </row>
    <row r="163" spans="1:13" ht="17.25" x14ac:dyDescent="0.3">
      <c r="A163" s="6" t="s">
        <v>13</v>
      </c>
      <c r="D163" s="2"/>
      <c r="E163" s="7">
        <f>E165+E166+E164</f>
        <v>4366587.2686975105</v>
      </c>
      <c r="F163" s="7">
        <f>F165+F166+F164</f>
        <v>0</v>
      </c>
      <c r="G163" s="7">
        <f t="shared" si="6"/>
        <v>4366587.2686975105</v>
      </c>
      <c r="H163" s="7">
        <f>H165+H166+H164</f>
        <v>-7386</v>
      </c>
      <c r="I163" s="7">
        <f>I165+I166+I164</f>
        <v>196513</v>
      </c>
      <c r="J163" s="7">
        <f t="shared" si="7"/>
        <v>4555714.2686975105</v>
      </c>
      <c r="K163" s="7">
        <f>K165+K166+K164</f>
        <v>6604</v>
      </c>
      <c r="L163" s="7">
        <f>L165+L166+L164</f>
        <v>0</v>
      </c>
      <c r="M163" s="7">
        <f t="shared" si="8"/>
        <v>4562318.2686975105</v>
      </c>
    </row>
    <row r="164" spans="1:13" ht="15.75" x14ac:dyDescent="0.25">
      <c r="A164" s="8" t="s">
        <v>47</v>
      </c>
      <c r="D164" s="2"/>
      <c r="E164" s="9">
        <f>E170+E174</f>
        <v>3184073</v>
      </c>
      <c r="F164" s="9">
        <f>F170+F174</f>
        <v>0</v>
      </c>
      <c r="G164" s="9">
        <f t="shared" si="6"/>
        <v>3184073</v>
      </c>
      <c r="H164" s="9">
        <f>H170+H174</f>
        <v>0</v>
      </c>
      <c r="I164" s="9">
        <f>I170+I174</f>
        <v>0</v>
      </c>
      <c r="J164" s="9">
        <f t="shared" si="7"/>
        <v>3184073</v>
      </c>
      <c r="K164" s="9">
        <f>K170+K174</f>
        <v>0</v>
      </c>
      <c r="L164" s="9">
        <f>L170+L174</f>
        <v>0</v>
      </c>
      <c r="M164" s="9">
        <f t="shared" si="8"/>
        <v>3184073</v>
      </c>
    </row>
    <row r="165" spans="1:13" ht="15.75" x14ac:dyDescent="0.25">
      <c r="A165" s="8" t="s">
        <v>14</v>
      </c>
      <c r="D165" s="2"/>
      <c r="E165" s="9">
        <f>E169+E173</f>
        <v>1148708</v>
      </c>
      <c r="F165" s="9">
        <f>F169+F173</f>
        <v>0</v>
      </c>
      <c r="G165" s="9">
        <f t="shared" si="6"/>
        <v>1148708</v>
      </c>
      <c r="H165" s="9">
        <f>H169+H173</f>
        <v>-7386</v>
      </c>
      <c r="I165" s="9">
        <f>I169+I173</f>
        <v>196513</v>
      </c>
      <c r="J165" s="9">
        <f t="shared" si="7"/>
        <v>1337835</v>
      </c>
      <c r="K165" s="9">
        <f>K169+K173</f>
        <v>6604</v>
      </c>
      <c r="L165" s="9">
        <f>L169+L173</f>
        <v>0</v>
      </c>
      <c r="M165" s="9">
        <f t="shared" si="8"/>
        <v>1344439</v>
      </c>
    </row>
    <row r="166" spans="1:13" ht="15.75" x14ac:dyDescent="0.25">
      <c r="A166" s="19" t="s">
        <v>15</v>
      </c>
      <c r="D166" s="2"/>
      <c r="E166" s="20">
        <f>E176</f>
        <v>33806.268697510386</v>
      </c>
      <c r="F166" s="20">
        <f>F176</f>
        <v>0</v>
      </c>
      <c r="G166" s="20">
        <f t="shared" si="6"/>
        <v>33806.268697510386</v>
      </c>
      <c r="H166" s="20">
        <f>H176</f>
        <v>0</v>
      </c>
      <c r="I166" s="20">
        <f>I176</f>
        <v>0</v>
      </c>
      <c r="J166" s="20">
        <f t="shared" si="7"/>
        <v>33806.268697510386</v>
      </c>
      <c r="K166" s="20">
        <f>K176</f>
        <v>0</v>
      </c>
      <c r="L166" s="20">
        <f>L176</f>
        <v>0</v>
      </c>
      <c r="M166" s="20">
        <f t="shared" si="8"/>
        <v>33806.268697510386</v>
      </c>
    </row>
    <row r="167" spans="1:13" ht="13.9" customHeight="1" x14ac:dyDescent="0.3">
      <c r="A167" s="6"/>
      <c r="D167" s="2"/>
      <c r="E167" s="3">
        <v>0</v>
      </c>
      <c r="F167" s="3">
        <v>0</v>
      </c>
      <c r="G167" s="3">
        <f t="shared" si="6"/>
        <v>0</v>
      </c>
      <c r="H167" s="3">
        <v>0</v>
      </c>
      <c r="I167" s="3">
        <v>0</v>
      </c>
      <c r="J167" s="3">
        <f t="shared" si="7"/>
        <v>0</v>
      </c>
      <c r="K167" s="3">
        <v>0</v>
      </c>
      <c r="L167" s="3">
        <v>0</v>
      </c>
      <c r="M167" s="3">
        <f t="shared" si="8"/>
        <v>0</v>
      </c>
    </row>
    <row r="168" spans="1:13" s="4" customFormat="1" ht="13.9" customHeight="1" x14ac:dyDescent="0.2">
      <c r="A168" s="11" t="s">
        <v>16</v>
      </c>
      <c r="B168" s="12"/>
      <c r="C168" s="12"/>
      <c r="D168" s="12"/>
      <c r="E168" s="5">
        <f>E169+E170</f>
        <v>4207731</v>
      </c>
      <c r="F168" s="5">
        <f>F169+F170</f>
        <v>0</v>
      </c>
      <c r="G168" s="5">
        <f t="shared" si="6"/>
        <v>4207731</v>
      </c>
      <c r="H168" s="5">
        <f>H169+H170</f>
        <v>-7386</v>
      </c>
      <c r="I168" s="5">
        <f>I169+I170</f>
        <v>65902</v>
      </c>
      <c r="J168" s="5">
        <f t="shared" si="7"/>
        <v>4266247</v>
      </c>
      <c r="K168" s="5">
        <f>K169+K170</f>
        <v>6604</v>
      </c>
      <c r="L168" s="5">
        <f>L169+L170</f>
        <v>0</v>
      </c>
      <c r="M168" s="5">
        <f t="shared" si="8"/>
        <v>4272851</v>
      </c>
    </row>
    <row r="169" spans="1:13" ht="13.9" customHeight="1" x14ac:dyDescent="0.2">
      <c r="A169" s="13" t="s">
        <v>48</v>
      </c>
      <c r="B169" s="2">
        <v>20</v>
      </c>
      <c r="C169" s="2">
        <v>50</v>
      </c>
      <c r="D169" s="2"/>
      <c r="E169" s="3">
        <v>1077049</v>
      </c>
      <c r="F169" s="3"/>
      <c r="G169" s="3">
        <f t="shared" si="6"/>
        <v>1077049</v>
      </c>
      <c r="H169" s="45">
        <v>-7386</v>
      </c>
      <c r="I169" s="45">
        <v>65902</v>
      </c>
      <c r="J169" s="3">
        <f t="shared" si="7"/>
        <v>1135565</v>
      </c>
      <c r="K169" s="45">
        <v>6604</v>
      </c>
      <c r="L169" s="45"/>
      <c r="M169" s="3">
        <f t="shared" si="8"/>
        <v>1142169</v>
      </c>
    </row>
    <row r="170" spans="1:13" ht="13.9" customHeight="1" x14ac:dyDescent="0.2">
      <c r="A170" s="42" t="s">
        <v>20</v>
      </c>
      <c r="B170" s="41">
        <v>20</v>
      </c>
      <c r="C170" s="41">
        <v>50</v>
      </c>
      <c r="D170" s="41" t="s">
        <v>21</v>
      </c>
      <c r="E170" s="3">
        <v>3130682</v>
      </c>
      <c r="F170" s="3"/>
      <c r="G170" s="3">
        <f t="shared" si="6"/>
        <v>3130682</v>
      </c>
      <c r="H170" s="3"/>
      <c r="I170" s="3"/>
      <c r="J170" s="3">
        <f t="shared" si="7"/>
        <v>3130682</v>
      </c>
      <c r="K170" s="3"/>
      <c r="L170" s="3"/>
      <c r="M170" s="3">
        <f t="shared" si="8"/>
        <v>3130682</v>
      </c>
    </row>
    <row r="171" spans="1:13" ht="13.9" customHeight="1" x14ac:dyDescent="0.3">
      <c r="A171" s="6"/>
      <c r="D171" s="2"/>
      <c r="E171" s="3">
        <v>0</v>
      </c>
      <c r="F171" s="3">
        <v>0</v>
      </c>
      <c r="G171" s="3">
        <f t="shared" si="6"/>
        <v>0</v>
      </c>
      <c r="H171" s="3">
        <v>0</v>
      </c>
      <c r="I171" s="3">
        <v>0</v>
      </c>
      <c r="J171" s="3">
        <f t="shared" si="7"/>
        <v>0</v>
      </c>
      <c r="K171" s="3">
        <v>0</v>
      </c>
      <c r="L171" s="3">
        <v>0</v>
      </c>
      <c r="M171" s="3">
        <f t="shared" si="8"/>
        <v>0</v>
      </c>
    </row>
    <row r="172" spans="1:13" s="4" customFormat="1" ht="13.9" customHeight="1" x14ac:dyDescent="0.2">
      <c r="A172" s="11" t="s">
        <v>22</v>
      </c>
      <c r="B172" s="12"/>
      <c r="C172" s="12"/>
      <c r="D172" s="12"/>
      <c r="E172" s="5">
        <f>E173+E174</f>
        <v>125050</v>
      </c>
      <c r="F172" s="5">
        <f>F173+F174</f>
        <v>0</v>
      </c>
      <c r="G172" s="5">
        <f t="shared" si="6"/>
        <v>125050</v>
      </c>
      <c r="H172" s="5">
        <f>H173+H174</f>
        <v>0</v>
      </c>
      <c r="I172" s="5">
        <f>I173+I174</f>
        <v>130611</v>
      </c>
      <c r="J172" s="5">
        <f t="shared" si="7"/>
        <v>255661</v>
      </c>
      <c r="K172" s="5">
        <f>K173+K174</f>
        <v>0</v>
      </c>
      <c r="L172" s="5">
        <f>L173+L174</f>
        <v>0</v>
      </c>
      <c r="M172" s="5">
        <f t="shared" si="8"/>
        <v>255661</v>
      </c>
    </row>
    <row r="173" spans="1:13" ht="13.9" customHeight="1" x14ac:dyDescent="0.2">
      <c r="A173" s="13" t="s">
        <v>23</v>
      </c>
      <c r="B173" s="2">
        <v>20</v>
      </c>
      <c r="C173" s="2">
        <v>55</v>
      </c>
      <c r="D173" s="2"/>
      <c r="E173" s="3">
        <v>71659</v>
      </c>
      <c r="F173" s="3"/>
      <c r="G173" s="3">
        <f t="shared" si="6"/>
        <v>71659</v>
      </c>
      <c r="H173" s="45"/>
      <c r="I173" s="45">
        <v>130611</v>
      </c>
      <c r="J173" s="3">
        <f t="shared" si="7"/>
        <v>202270</v>
      </c>
      <c r="K173" s="45"/>
      <c r="L173" s="45"/>
      <c r="M173" s="3">
        <f t="shared" si="8"/>
        <v>202270</v>
      </c>
    </row>
    <row r="174" spans="1:13" ht="13.9" customHeight="1" x14ac:dyDescent="0.2">
      <c r="A174" s="13" t="s">
        <v>28</v>
      </c>
      <c r="B174" s="2">
        <v>10</v>
      </c>
      <c r="C174" s="2">
        <v>55</v>
      </c>
      <c r="D174" s="2" t="s">
        <v>29</v>
      </c>
      <c r="E174" s="3">
        <v>53391</v>
      </c>
      <c r="F174" s="3"/>
      <c r="G174" s="3">
        <f t="shared" si="6"/>
        <v>53391</v>
      </c>
      <c r="H174" s="3"/>
      <c r="I174" s="3"/>
      <c r="J174" s="3">
        <f t="shared" si="7"/>
        <v>53391</v>
      </c>
      <c r="K174" s="3"/>
      <c r="L174" s="3"/>
      <c r="M174" s="3">
        <f t="shared" si="8"/>
        <v>53391</v>
      </c>
    </row>
    <row r="175" spans="1:13" ht="13.9" customHeight="1" x14ac:dyDescent="0.2">
      <c r="A175" s="13"/>
      <c r="D175" s="2"/>
      <c r="E175" s="3">
        <v>0</v>
      </c>
      <c r="F175" s="3">
        <v>0</v>
      </c>
      <c r="G175" s="3">
        <f t="shared" si="6"/>
        <v>0</v>
      </c>
      <c r="H175" s="3">
        <v>0</v>
      </c>
      <c r="I175" s="3">
        <v>0</v>
      </c>
      <c r="J175" s="3">
        <f t="shared" si="7"/>
        <v>0</v>
      </c>
      <c r="K175" s="3">
        <v>0</v>
      </c>
      <c r="L175" s="3">
        <v>0</v>
      </c>
      <c r="M175" s="3">
        <f t="shared" si="8"/>
        <v>0</v>
      </c>
    </row>
    <row r="176" spans="1:13" s="4" customFormat="1" ht="13.9" customHeight="1" x14ac:dyDescent="0.2">
      <c r="A176" s="11" t="s">
        <v>30</v>
      </c>
      <c r="B176" s="12"/>
      <c r="C176" s="12"/>
      <c r="D176" s="12"/>
      <c r="E176" s="5">
        <f>E177+E178</f>
        <v>33806.268697510386</v>
      </c>
      <c r="F176" s="5">
        <f>F177+F178</f>
        <v>0</v>
      </c>
      <c r="G176" s="5">
        <f t="shared" si="6"/>
        <v>33806.268697510386</v>
      </c>
      <c r="H176" s="5">
        <f>H177+H178</f>
        <v>0</v>
      </c>
      <c r="I176" s="5">
        <f>I177+I178</f>
        <v>0</v>
      </c>
      <c r="J176" s="5">
        <f t="shared" si="7"/>
        <v>33806.268697510386</v>
      </c>
      <c r="K176" s="5">
        <f>K177+K178</f>
        <v>0</v>
      </c>
      <c r="L176" s="5">
        <f>L177+L178</f>
        <v>0</v>
      </c>
      <c r="M176" s="5">
        <f t="shared" si="8"/>
        <v>33806.268697510386</v>
      </c>
    </row>
    <row r="177" spans="1:13" ht="13.9" customHeight="1" x14ac:dyDescent="0.2">
      <c r="A177" s="14" t="s">
        <v>31</v>
      </c>
      <c r="B177" s="2">
        <v>10</v>
      </c>
      <c r="C177" s="2">
        <v>601</v>
      </c>
      <c r="D177" s="2"/>
      <c r="E177" s="3">
        <v>22060.268697510386</v>
      </c>
      <c r="F177" s="3"/>
      <c r="G177" s="3">
        <f t="shared" si="6"/>
        <v>22060.268697510386</v>
      </c>
      <c r="H177" s="3"/>
      <c r="I177" s="3"/>
      <c r="J177" s="3">
        <f t="shared" si="7"/>
        <v>22060.268697510386</v>
      </c>
      <c r="K177" s="3"/>
      <c r="L177" s="3"/>
      <c r="M177" s="3">
        <f t="shared" si="8"/>
        <v>22060.268697510386</v>
      </c>
    </row>
    <row r="178" spans="1:13" ht="13.9" customHeight="1" x14ac:dyDescent="0.2">
      <c r="A178" s="14" t="s">
        <v>34</v>
      </c>
      <c r="B178" s="2">
        <v>10</v>
      </c>
      <c r="C178" s="2">
        <v>601</v>
      </c>
      <c r="D178" s="2" t="s">
        <v>29</v>
      </c>
      <c r="E178" s="3">
        <v>11746</v>
      </c>
      <c r="F178" s="3"/>
      <c r="G178" s="3">
        <f t="shared" si="6"/>
        <v>11746</v>
      </c>
      <c r="H178" s="3"/>
      <c r="I178" s="3"/>
      <c r="J178" s="3">
        <f t="shared" si="7"/>
        <v>11746</v>
      </c>
      <c r="K178" s="3"/>
      <c r="L178" s="3"/>
      <c r="M178" s="3">
        <f t="shared" si="8"/>
        <v>11746</v>
      </c>
    </row>
    <row r="179" spans="1:13" ht="13.9" customHeight="1" x14ac:dyDescent="0.2">
      <c r="A179" s="13"/>
      <c r="D179" s="2"/>
      <c r="E179" s="3">
        <v>0</v>
      </c>
      <c r="F179" s="3">
        <v>0</v>
      </c>
      <c r="G179" s="3">
        <f t="shared" si="6"/>
        <v>0</v>
      </c>
      <c r="H179" s="3">
        <v>0</v>
      </c>
      <c r="I179" s="3">
        <v>0</v>
      </c>
      <c r="J179" s="3">
        <f t="shared" si="7"/>
        <v>0</v>
      </c>
      <c r="K179" s="3">
        <v>0</v>
      </c>
      <c r="L179" s="3">
        <v>0</v>
      </c>
      <c r="M179" s="3">
        <f t="shared" si="8"/>
        <v>0</v>
      </c>
    </row>
    <row r="180" spans="1:13" x14ac:dyDescent="0.2">
      <c r="A180" s="17"/>
      <c r="D180" s="2"/>
      <c r="E180" s="3">
        <v>0</v>
      </c>
      <c r="F180" s="3">
        <v>0</v>
      </c>
      <c r="G180" s="3">
        <f t="shared" si="6"/>
        <v>0</v>
      </c>
      <c r="H180" s="3">
        <v>0</v>
      </c>
      <c r="I180" s="3">
        <v>0</v>
      </c>
      <c r="J180" s="3">
        <f t="shared" si="7"/>
        <v>0</v>
      </c>
      <c r="K180" s="3">
        <v>0</v>
      </c>
      <c r="L180" s="3">
        <v>0</v>
      </c>
      <c r="M180" s="3">
        <f t="shared" si="8"/>
        <v>0</v>
      </c>
    </row>
    <row r="181" spans="1:13" ht="17.25" x14ac:dyDescent="0.3">
      <c r="A181" s="6" t="s">
        <v>49</v>
      </c>
      <c r="D181" s="2"/>
      <c r="E181" s="7">
        <f>E182</f>
        <v>1654519.2955897683</v>
      </c>
      <c r="F181" s="7">
        <f>F182</f>
        <v>0</v>
      </c>
      <c r="G181" s="7">
        <f t="shared" si="6"/>
        <v>1654519.2955897683</v>
      </c>
      <c r="H181" s="7">
        <f>H182</f>
        <v>0</v>
      </c>
      <c r="I181" s="7">
        <f>I182</f>
        <v>7469</v>
      </c>
      <c r="J181" s="7">
        <f t="shared" si="7"/>
        <v>1661988.2955897683</v>
      </c>
      <c r="K181" s="7">
        <f>K182</f>
        <v>5000</v>
      </c>
      <c r="L181" s="7">
        <f>L182</f>
        <v>18455</v>
      </c>
      <c r="M181" s="7">
        <f t="shared" si="8"/>
        <v>1685443.2955897683</v>
      </c>
    </row>
    <row r="182" spans="1:13" ht="17.25" x14ac:dyDescent="0.3">
      <c r="A182" s="6" t="s">
        <v>13</v>
      </c>
      <c r="D182" s="2"/>
      <c r="E182" s="7">
        <f>E183+E184</f>
        <v>1654519.2955897683</v>
      </c>
      <c r="F182" s="7">
        <f>F183+F184</f>
        <v>0</v>
      </c>
      <c r="G182" s="7">
        <f t="shared" si="6"/>
        <v>1654519.2955897683</v>
      </c>
      <c r="H182" s="7">
        <f>H183+H184</f>
        <v>0</v>
      </c>
      <c r="I182" s="7">
        <f>I183+I184</f>
        <v>7469</v>
      </c>
      <c r="J182" s="7">
        <f t="shared" si="7"/>
        <v>1661988.2955897683</v>
      </c>
      <c r="K182" s="7">
        <f>K183+K184</f>
        <v>5000</v>
      </c>
      <c r="L182" s="7">
        <f>L183+L184</f>
        <v>18455</v>
      </c>
      <c r="M182" s="7">
        <f t="shared" si="8"/>
        <v>1685443.2955897683</v>
      </c>
    </row>
    <row r="183" spans="1:13" ht="15.75" x14ac:dyDescent="0.25">
      <c r="A183" s="8" t="s">
        <v>14</v>
      </c>
      <c r="D183" s="2"/>
      <c r="E183" s="9">
        <f>E186+E192</f>
        <v>1614407.7451746578</v>
      </c>
      <c r="F183" s="9">
        <f>F186+F192</f>
        <v>0</v>
      </c>
      <c r="G183" s="9">
        <f t="shared" si="6"/>
        <v>1614407.7451746578</v>
      </c>
      <c r="H183" s="9">
        <f>H186+H192</f>
        <v>0</v>
      </c>
      <c r="I183" s="9">
        <f>I186+I192</f>
        <v>7469</v>
      </c>
      <c r="J183" s="9">
        <f t="shared" si="7"/>
        <v>1621876.7451746578</v>
      </c>
      <c r="K183" s="9">
        <f>K186+K192</f>
        <v>5000</v>
      </c>
      <c r="L183" s="9">
        <f>L186+L192</f>
        <v>18455</v>
      </c>
      <c r="M183" s="9">
        <f t="shared" si="8"/>
        <v>1645331.7451746578</v>
      </c>
    </row>
    <row r="184" spans="1:13" ht="15.75" x14ac:dyDescent="0.25">
      <c r="A184" s="19" t="s">
        <v>15</v>
      </c>
      <c r="D184" s="2"/>
      <c r="E184" s="20">
        <f>E198</f>
        <v>40111.550415110629</v>
      </c>
      <c r="F184" s="20">
        <f>F198</f>
        <v>0</v>
      </c>
      <c r="G184" s="20">
        <f t="shared" si="6"/>
        <v>40111.550415110629</v>
      </c>
      <c r="H184" s="20">
        <f>H198</f>
        <v>0</v>
      </c>
      <c r="I184" s="20">
        <f>I198</f>
        <v>0</v>
      </c>
      <c r="J184" s="20">
        <f t="shared" si="7"/>
        <v>40111.550415110629</v>
      </c>
      <c r="K184" s="20">
        <f>K198</f>
        <v>0</v>
      </c>
      <c r="L184" s="20">
        <f>L198</f>
        <v>0</v>
      </c>
      <c r="M184" s="20">
        <f t="shared" si="8"/>
        <v>40111.550415110629</v>
      </c>
    </row>
    <row r="185" spans="1:13" x14ac:dyDescent="0.2">
      <c r="A185" s="13"/>
      <c r="D185" s="2"/>
      <c r="E185" s="1">
        <v>0</v>
      </c>
      <c r="F185" s="1">
        <v>0</v>
      </c>
      <c r="G185" s="1">
        <f t="shared" si="6"/>
        <v>0</v>
      </c>
      <c r="H185" s="1">
        <v>0</v>
      </c>
      <c r="I185" s="1">
        <v>0</v>
      </c>
      <c r="J185" s="1">
        <f t="shared" si="7"/>
        <v>0</v>
      </c>
      <c r="K185" s="1">
        <v>0</v>
      </c>
      <c r="L185" s="1">
        <v>0</v>
      </c>
      <c r="M185" s="1">
        <f t="shared" si="8"/>
        <v>0</v>
      </c>
    </row>
    <row r="186" spans="1:13" s="4" customFormat="1" x14ac:dyDescent="0.2">
      <c r="A186" s="11" t="s">
        <v>16</v>
      </c>
      <c r="B186" s="12"/>
      <c r="C186" s="12"/>
      <c r="E186" s="5">
        <f>E187+E188+E189</f>
        <v>1445102.7278079912</v>
      </c>
      <c r="F186" s="5">
        <f>F187+F188+F189</f>
        <v>0</v>
      </c>
      <c r="G186" s="5">
        <f t="shared" si="6"/>
        <v>1445102.7278079912</v>
      </c>
      <c r="H186" s="5">
        <f>H187+H188+H189</f>
        <v>0</v>
      </c>
      <c r="I186" s="5">
        <f>I187+I188+I189</f>
        <v>3782</v>
      </c>
      <c r="J186" s="5">
        <f t="shared" si="7"/>
        <v>1448884.7278079912</v>
      </c>
      <c r="K186" s="5">
        <f>K187+K188+K189+K190</f>
        <v>0</v>
      </c>
      <c r="L186" s="5">
        <f>L187+L188+L189+L190</f>
        <v>18455</v>
      </c>
      <c r="M186" s="5">
        <f t="shared" si="8"/>
        <v>1467339.7278079912</v>
      </c>
    </row>
    <row r="187" spans="1:13" x14ac:dyDescent="0.2">
      <c r="A187" s="13" t="s">
        <v>17</v>
      </c>
      <c r="B187" s="2">
        <v>10</v>
      </c>
      <c r="C187" s="2">
        <v>50</v>
      </c>
      <c r="D187" s="2" t="s">
        <v>18</v>
      </c>
      <c r="E187" s="3">
        <v>740833.37518018286</v>
      </c>
      <c r="F187" s="3"/>
      <c r="G187" s="3">
        <f t="shared" si="6"/>
        <v>740833.37518018286</v>
      </c>
      <c r="H187" s="3"/>
      <c r="I187" s="3"/>
      <c r="J187" s="3">
        <f t="shared" si="7"/>
        <v>740833.37518018286</v>
      </c>
      <c r="K187" s="3"/>
      <c r="L187" s="3"/>
      <c r="M187" s="3">
        <f t="shared" si="8"/>
        <v>740833.37518018286</v>
      </c>
    </row>
    <row r="188" spans="1:13" x14ac:dyDescent="0.2">
      <c r="A188" s="13" t="s">
        <v>19</v>
      </c>
      <c r="B188" s="2">
        <v>20</v>
      </c>
      <c r="C188" s="2">
        <v>50</v>
      </c>
      <c r="D188" s="2"/>
      <c r="E188" s="3">
        <v>285044</v>
      </c>
      <c r="F188" s="3"/>
      <c r="G188" s="3">
        <f t="shared" si="6"/>
        <v>285044</v>
      </c>
      <c r="H188" s="3"/>
      <c r="I188" s="45">
        <v>3782</v>
      </c>
      <c r="J188" s="3">
        <f t="shared" si="7"/>
        <v>288826</v>
      </c>
      <c r="K188" s="3"/>
      <c r="L188" s="3"/>
      <c r="M188" s="3">
        <f t="shared" si="8"/>
        <v>288826</v>
      </c>
    </row>
    <row r="189" spans="1:13" x14ac:dyDescent="0.2">
      <c r="A189" s="42" t="s">
        <v>20</v>
      </c>
      <c r="B189" s="41">
        <v>20</v>
      </c>
      <c r="C189" s="41">
        <v>50</v>
      </c>
      <c r="D189" s="41" t="s">
        <v>21</v>
      </c>
      <c r="E189" s="3">
        <v>419225.35262780829</v>
      </c>
      <c r="F189" s="3"/>
      <c r="G189" s="3">
        <f t="shared" si="6"/>
        <v>419225.35262780829</v>
      </c>
      <c r="H189" s="3"/>
      <c r="I189" s="3"/>
      <c r="J189" s="3">
        <f t="shared" si="7"/>
        <v>419225.35262780829</v>
      </c>
      <c r="K189" s="3"/>
      <c r="L189" s="3"/>
      <c r="M189" s="3">
        <f t="shared" si="8"/>
        <v>419225.35262780829</v>
      </c>
    </row>
    <row r="190" spans="1:13" x14ac:dyDescent="0.2">
      <c r="A190" s="42" t="s">
        <v>60</v>
      </c>
      <c r="B190" s="41">
        <v>20</v>
      </c>
      <c r="C190" s="41">
        <v>50</v>
      </c>
      <c r="D190" s="41" t="s">
        <v>61</v>
      </c>
      <c r="E190" s="3"/>
      <c r="F190" s="3"/>
      <c r="G190" s="3"/>
      <c r="H190" s="3"/>
      <c r="I190" s="3"/>
      <c r="J190" s="3"/>
      <c r="K190" s="3"/>
      <c r="L190" s="3">
        <v>18455</v>
      </c>
      <c r="M190" s="3">
        <f t="shared" si="8"/>
        <v>18455</v>
      </c>
    </row>
    <row r="191" spans="1:13" x14ac:dyDescent="0.2">
      <c r="A191" s="17"/>
      <c r="D191" s="2"/>
      <c r="E191" s="3"/>
      <c r="F191" s="3"/>
      <c r="G191" s="3">
        <f t="shared" si="6"/>
        <v>0</v>
      </c>
      <c r="H191" s="3"/>
      <c r="I191" s="3"/>
      <c r="J191" s="3">
        <f t="shared" si="7"/>
        <v>0</v>
      </c>
      <c r="K191" s="3"/>
      <c r="L191" s="3"/>
      <c r="M191" s="3">
        <f t="shared" si="8"/>
        <v>0</v>
      </c>
    </row>
    <row r="192" spans="1:13" s="4" customFormat="1" x14ac:dyDescent="0.2">
      <c r="A192" s="11" t="s">
        <v>22</v>
      </c>
      <c r="B192" s="12"/>
      <c r="C192" s="12"/>
      <c r="E192" s="5">
        <f>E193+E194+E195+E196</f>
        <v>169305.01736666667</v>
      </c>
      <c r="F192" s="5">
        <f>F193+F194+F195+F196</f>
        <v>0</v>
      </c>
      <c r="G192" s="5">
        <f t="shared" si="6"/>
        <v>169305.01736666667</v>
      </c>
      <c r="H192" s="5">
        <f>H193+H194+H195+H196</f>
        <v>0</v>
      </c>
      <c r="I192" s="5">
        <f>I193+I194+I195+I196</f>
        <v>3687</v>
      </c>
      <c r="J192" s="5">
        <f t="shared" si="7"/>
        <v>172992.01736666667</v>
      </c>
      <c r="K192" s="5">
        <f>K193+K194+K195+K196</f>
        <v>5000</v>
      </c>
      <c r="L192" s="5">
        <f>L193+L194+L195+L196</f>
        <v>0</v>
      </c>
      <c r="M192" s="5">
        <f t="shared" si="8"/>
        <v>177992.01736666667</v>
      </c>
    </row>
    <row r="193" spans="1:13" x14ac:dyDescent="0.2">
      <c r="A193" s="13" t="s">
        <v>23</v>
      </c>
      <c r="B193" s="2">
        <v>20</v>
      </c>
      <c r="C193" s="2">
        <v>55</v>
      </c>
      <c r="D193" s="2"/>
      <c r="E193" s="3">
        <v>7118</v>
      </c>
      <c r="F193" s="3"/>
      <c r="G193" s="3">
        <f t="shared" si="6"/>
        <v>7118</v>
      </c>
      <c r="H193" s="3"/>
      <c r="I193" s="45">
        <v>3687</v>
      </c>
      <c r="J193" s="3">
        <f t="shared" si="7"/>
        <v>10805</v>
      </c>
      <c r="K193" s="3">
        <v>5000</v>
      </c>
      <c r="L193" s="3"/>
      <c r="M193" s="3">
        <f t="shared" si="8"/>
        <v>15805</v>
      </c>
    </row>
    <row r="194" spans="1:13" x14ac:dyDescent="0.2">
      <c r="A194" s="13" t="s">
        <v>24</v>
      </c>
      <c r="B194" s="2">
        <v>20</v>
      </c>
      <c r="C194" s="2">
        <v>55</v>
      </c>
      <c r="D194" s="2" t="s">
        <v>25</v>
      </c>
      <c r="E194" s="3">
        <v>140446.01736666667</v>
      </c>
      <c r="F194" s="3"/>
      <c r="G194" s="3">
        <f t="shared" si="6"/>
        <v>140446.01736666667</v>
      </c>
      <c r="H194" s="3"/>
      <c r="I194" s="3"/>
      <c r="J194" s="3">
        <f t="shared" si="7"/>
        <v>140446.01736666667</v>
      </c>
      <c r="K194" s="3"/>
      <c r="L194" s="3"/>
      <c r="M194" s="3">
        <f t="shared" si="8"/>
        <v>140446.01736666667</v>
      </c>
    </row>
    <row r="195" spans="1:13" x14ac:dyDescent="0.2">
      <c r="A195" s="13" t="s">
        <v>26</v>
      </c>
      <c r="B195" s="2">
        <v>10</v>
      </c>
      <c r="C195" s="2">
        <v>5</v>
      </c>
      <c r="D195" s="2" t="s">
        <v>27</v>
      </c>
      <c r="E195" s="3">
        <v>15000</v>
      </c>
      <c r="F195" s="3"/>
      <c r="G195" s="3">
        <f t="shared" si="6"/>
        <v>15000</v>
      </c>
      <c r="H195" s="3"/>
      <c r="I195" s="3"/>
      <c r="J195" s="3">
        <f t="shared" si="7"/>
        <v>15000</v>
      </c>
      <c r="K195" s="3"/>
      <c r="L195" s="3"/>
      <c r="M195" s="3">
        <f t="shared" si="8"/>
        <v>15000</v>
      </c>
    </row>
    <row r="196" spans="1:13" x14ac:dyDescent="0.2">
      <c r="A196" s="13" t="s">
        <v>28</v>
      </c>
      <c r="B196" s="2">
        <v>10</v>
      </c>
      <c r="C196" s="2">
        <v>55</v>
      </c>
      <c r="D196" s="2" t="s">
        <v>29</v>
      </c>
      <c r="E196" s="3">
        <v>6741</v>
      </c>
      <c r="F196" s="3"/>
      <c r="G196" s="3">
        <f t="shared" si="6"/>
        <v>6741</v>
      </c>
      <c r="H196" s="3"/>
      <c r="I196" s="3"/>
      <c r="J196" s="3">
        <f t="shared" si="7"/>
        <v>6741</v>
      </c>
      <c r="K196" s="3"/>
      <c r="L196" s="3"/>
      <c r="M196" s="3">
        <f t="shared" si="8"/>
        <v>6741</v>
      </c>
    </row>
    <row r="197" spans="1:13" x14ac:dyDescent="0.2">
      <c r="E197" s="1">
        <v>0</v>
      </c>
      <c r="F197" s="1">
        <v>0</v>
      </c>
      <c r="G197" s="1">
        <f t="shared" si="6"/>
        <v>0</v>
      </c>
      <c r="H197" s="1">
        <v>0</v>
      </c>
      <c r="I197" s="1">
        <v>0</v>
      </c>
      <c r="J197" s="1">
        <f t="shared" si="7"/>
        <v>0</v>
      </c>
      <c r="K197" s="1">
        <v>0</v>
      </c>
      <c r="L197" s="1">
        <v>0</v>
      </c>
      <c r="M197" s="1">
        <f t="shared" si="8"/>
        <v>0</v>
      </c>
    </row>
    <row r="198" spans="1:13" s="4" customFormat="1" x14ac:dyDescent="0.2">
      <c r="A198" s="11" t="s">
        <v>30</v>
      </c>
      <c r="B198" s="12"/>
      <c r="C198" s="12"/>
      <c r="E198" s="5">
        <f>E199+E200+E201+E202</f>
        <v>40111.550415110629</v>
      </c>
      <c r="F198" s="5">
        <f>F199+F200+F201+F202</f>
        <v>0</v>
      </c>
      <c r="G198" s="5">
        <f t="shared" si="6"/>
        <v>40111.550415110629</v>
      </c>
      <c r="H198" s="5">
        <f>H199+H200+H201+H202</f>
        <v>0</v>
      </c>
      <c r="I198" s="5">
        <f>I199+I200+I201+I202</f>
        <v>0</v>
      </c>
      <c r="J198" s="5">
        <f t="shared" si="7"/>
        <v>40111.550415110629</v>
      </c>
      <c r="K198" s="5">
        <f>K199+K200+K201+K202</f>
        <v>0</v>
      </c>
      <c r="L198" s="5">
        <f>L199+L200+L201+L202</f>
        <v>0</v>
      </c>
      <c r="M198" s="5">
        <f t="shared" si="8"/>
        <v>40111.550415110629</v>
      </c>
    </row>
    <row r="199" spans="1:13" x14ac:dyDescent="0.2">
      <c r="A199" s="14" t="s">
        <v>31</v>
      </c>
      <c r="B199" s="2">
        <v>10</v>
      </c>
      <c r="C199" s="2">
        <v>601</v>
      </c>
      <c r="D199" s="2"/>
      <c r="E199" s="3">
        <v>5427.5389277772892</v>
      </c>
      <c r="F199" s="3"/>
      <c r="G199" s="3">
        <f t="shared" si="6"/>
        <v>5427.5389277772892</v>
      </c>
      <c r="H199" s="3"/>
      <c r="I199" s="3"/>
      <c r="J199" s="3">
        <f t="shared" si="7"/>
        <v>5427.5389277772892</v>
      </c>
      <c r="K199" s="3"/>
      <c r="L199" s="3"/>
      <c r="M199" s="3">
        <f t="shared" si="8"/>
        <v>5427.5389277772892</v>
      </c>
    </row>
    <row r="200" spans="1:13" x14ac:dyDescent="0.2">
      <c r="A200" s="14" t="s">
        <v>32</v>
      </c>
      <c r="B200" s="2">
        <v>10</v>
      </c>
      <c r="C200" s="2">
        <v>601</v>
      </c>
      <c r="D200" s="2" t="s">
        <v>25</v>
      </c>
      <c r="E200" s="3">
        <v>30551.011487333337</v>
      </c>
      <c r="F200" s="3"/>
      <c r="G200" s="3">
        <f t="shared" si="6"/>
        <v>30551.011487333337</v>
      </c>
      <c r="H200" s="3"/>
      <c r="I200" s="3"/>
      <c r="J200" s="3">
        <f t="shared" si="7"/>
        <v>30551.011487333337</v>
      </c>
      <c r="K200" s="3"/>
      <c r="L200" s="3"/>
      <c r="M200" s="3">
        <f t="shared" si="8"/>
        <v>30551.011487333337</v>
      </c>
    </row>
    <row r="201" spans="1:13" x14ac:dyDescent="0.2">
      <c r="A201" s="14" t="s">
        <v>33</v>
      </c>
      <c r="B201" s="2">
        <v>10</v>
      </c>
      <c r="C201" s="2">
        <v>601</v>
      </c>
      <c r="D201" s="2" t="s">
        <v>27</v>
      </c>
      <c r="E201" s="3">
        <v>2650</v>
      </c>
      <c r="F201" s="3"/>
      <c r="G201" s="3">
        <f t="shared" si="6"/>
        <v>2650</v>
      </c>
      <c r="H201" s="3"/>
      <c r="I201" s="3"/>
      <c r="J201" s="3">
        <f t="shared" si="7"/>
        <v>2650</v>
      </c>
      <c r="K201" s="3"/>
      <c r="L201" s="3"/>
      <c r="M201" s="3">
        <f t="shared" si="8"/>
        <v>2650</v>
      </c>
    </row>
    <row r="202" spans="1:13" x14ac:dyDescent="0.2">
      <c r="A202" s="14" t="s">
        <v>34</v>
      </c>
      <c r="B202" s="2">
        <v>10</v>
      </c>
      <c r="C202" s="2">
        <v>601</v>
      </c>
      <c r="D202" s="2" t="s">
        <v>29</v>
      </c>
      <c r="E202" s="3">
        <v>1483</v>
      </c>
      <c r="F202" s="3"/>
      <c r="G202" s="3">
        <f t="shared" si="6"/>
        <v>1483</v>
      </c>
      <c r="H202" s="3"/>
      <c r="I202" s="3"/>
      <c r="J202" s="3">
        <f t="shared" si="7"/>
        <v>1483</v>
      </c>
      <c r="K202" s="3"/>
      <c r="L202" s="3"/>
      <c r="M202" s="3">
        <f t="shared" si="8"/>
        <v>1483</v>
      </c>
    </row>
    <row r="203" spans="1:13" x14ac:dyDescent="0.2">
      <c r="A203" s="14"/>
      <c r="D203" s="2"/>
      <c r="E203" s="3"/>
      <c r="F203" s="3"/>
      <c r="G203" s="3">
        <f t="shared" si="6"/>
        <v>0</v>
      </c>
      <c r="H203" s="3"/>
      <c r="I203" s="3"/>
      <c r="J203" s="3">
        <f t="shared" si="7"/>
        <v>0</v>
      </c>
      <c r="K203" s="3"/>
      <c r="L203" s="3"/>
      <c r="M203" s="3">
        <f t="shared" si="8"/>
        <v>0</v>
      </c>
    </row>
    <row r="204" spans="1:13" x14ac:dyDescent="0.2">
      <c r="A204" s="13"/>
      <c r="D204" s="2"/>
      <c r="E204" s="1">
        <v>0</v>
      </c>
      <c r="F204" s="1">
        <v>0</v>
      </c>
      <c r="G204" s="1">
        <f t="shared" si="6"/>
        <v>0</v>
      </c>
      <c r="H204" s="1">
        <v>0</v>
      </c>
      <c r="I204" s="1">
        <v>0</v>
      </c>
      <c r="J204" s="1">
        <f t="shared" si="7"/>
        <v>0</v>
      </c>
      <c r="K204" s="1">
        <v>0</v>
      </c>
      <c r="L204" s="1">
        <v>0</v>
      </c>
      <c r="M204" s="1">
        <f t="shared" si="8"/>
        <v>0</v>
      </c>
    </row>
    <row r="205" spans="1:13" ht="17.25" x14ac:dyDescent="0.3">
      <c r="A205" s="6" t="s">
        <v>50</v>
      </c>
      <c r="D205" s="2"/>
      <c r="E205" s="7">
        <f>E206</f>
        <v>8046339.1596489027</v>
      </c>
      <c r="F205" s="7">
        <f>F206</f>
        <v>0</v>
      </c>
      <c r="G205" s="7">
        <f t="shared" si="6"/>
        <v>8046339.1596489027</v>
      </c>
      <c r="H205" s="7">
        <f>H206</f>
        <v>-29071</v>
      </c>
      <c r="I205" s="7">
        <f>I206</f>
        <v>25352</v>
      </c>
      <c r="J205" s="7">
        <f t="shared" si="7"/>
        <v>8042620.1596489027</v>
      </c>
      <c r="K205" s="7">
        <f>K206</f>
        <v>22430</v>
      </c>
      <c r="L205" s="7">
        <f>L206</f>
        <v>97043</v>
      </c>
      <c r="M205" s="7">
        <f t="shared" si="8"/>
        <v>8162093.1596489027</v>
      </c>
    </row>
    <row r="206" spans="1:13" ht="17.25" x14ac:dyDescent="0.3">
      <c r="A206" s="6" t="s">
        <v>13</v>
      </c>
      <c r="D206" s="2"/>
      <c r="E206" s="7">
        <f>E207+E208</f>
        <v>8046339.1596489027</v>
      </c>
      <c r="F206" s="7">
        <f>F207+F208</f>
        <v>0</v>
      </c>
      <c r="G206" s="7">
        <f t="shared" ref="G206:G247" si="9">E206+F206</f>
        <v>8046339.1596489027</v>
      </c>
      <c r="H206" s="7">
        <f>H207+H208</f>
        <v>-29071</v>
      </c>
      <c r="I206" s="7">
        <f>I207+I208</f>
        <v>25352</v>
      </c>
      <c r="J206" s="7">
        <f t="shared" ref="J206:J247" si="10">G206+H206+I206</f>
        <v>8042620.1596489027</v>
      </c>
      <c r="K206" s="7">
        <f>K207+K208</f>
        <v>22430</v>
      </c>
      <c r="L206" s="7">
        <f>L207+L208</f>
        <v>97043</v>
      </c>
      <c r="M206" s="7">
        <f t="shared" ref="M206:M247" si="11">J206+K206+L206</f>
        <v>8162093.1596489027</v>
      </c>
    </row>
    <row r="207" spans="1:13" ht="15.75" x14ac:dyDescent="0.25">
      <c r="A207" s="8" t="s">
        <v>14</v>
      </c>
      <c r="D207" s="2"/>
      <c r="E207" s="9">
        <f>E210+E219+E231</f>
        <v>7617727.362547338</v>
      </c>
      <c r="F207" s="9">
        <f>F210+F219+F231</f>
        <v>0</v>
      </c>
      <c r="G207" s="9">
        <f t="shared" si="9"/>
        <v>7617727.362547338</v>
      </c>
      <c r="H207" s="9">
        <f>H210+H219+H231</f>
        <v>-29071</v>
      </c>
      <c r="I207" s="9">
        <f>I210+I219+I231</f>
        <v>25352</v>
      </c>
      <c r="J207" s="9">
        <f t="shared" si="10"/>
        <v>7614008.362547338</v>
      </c>
      <c r="K207" s="9">
        <f>K210+K219+K231</f>
        <v>22430</v>
      </c>
      <c r="L207" s="9">
        <f>L210+L219+L231</f>
        <v>97043</v>
      </c>
      <c r="M207" s="9">
        <f t="shared" si="11"/>
        <v>7733481.362547338</v>
      </c>
    </row>
    <row r="208" spans="1:13" ht="15.75" x14ac:dyDescent="0.25">
      <c r="A208" s="19" t="s">
        <v>15</v>
      </c>
      <c r="D208" s="2"/>
      <c r="E208" s="20">
        <f>E225</f>
        <v>428611.79710156436</v>
      </c>
      <c r="F208" s="20">
        <f>F225</f>
        <v>0</v>
      </c>
      <c r="G208" s="20">
        <f t="shared" si="9"/>
        <v>428611.79710156436</v>
      </c>
      <c r="H208" s="20">
        <f>H225</f>
        <v>0</v>
      </c>
      <c r="I208" s="20">
        <f>I225</f>
        <v>0</v>
      </c>
      <c r="J208" s="20">
        <f t="shared" si="10"/>
        <v>428611.79710156436</v>
      </c>
      <c r="K208" s="20">
        <f>K225</f>
        <v>0</v>
      </c>
      <c r="L208" s="20">
        <f>L225</f>
        <v>0</v>
      </c>
      <c r="M208" s="20">
        <f t="shared" si="11"/>
        <v>428611.79710156436</v>
      </c>
    </row>
    <row r="209" spans="1:13" x14ac:dyDescent="0.2">
      <c r="A209" s="13"/>
      <c r="D209" s="2"/>
      <c r="E209" s="1">
        <v>0</v>
      </c>
      <c r="F209" s="1">
        <v>0</v>
      </c>
      <c r="G209" s="1">
        <f t="shared" si="9"/>
        <v>0</v>
      </c>
      <c r="H209" s="1">
        <v>0</v>
      </c>
      <c r="I209" s="1">
        <v>0</v>
      </c>
      <c r="J209" s="1">
        <f t="shared" si="10"/>
        <v>0</v>
      </c>
      <c r="K209" s="1">
        <v>0</v>
      </c>
      <c r="L209" s="1">
        <v>0</v>
      </c>
      <c r="M209" s="1">
        <f t="shared" si="11"/>
        <v>0</v>
      </c>
    </row>
    <row r="210" spans="1:13" s="4" customFormat="1" x14ac:dyDescent="0.2">
      <c r="A210" s="11" t="s">
        <v>16</v>
      </c>
      <c r="B210" s="12"/>
      <c r="C210" s="12"/>
      <c r="E210" s="5">
        <f>E211+E212+E213+E214+E216+E215</f>
        <v>5648083.362547338</v>
      </c>
      <c r="F210" s="5">
        <f>F211+F212+F213+F214+F216+F215</f>
        <v>0</v>
      </c>
      <c r="G210" s="5">
        <f t="shared" si="9"/>
        <v>5648083.362547338</v>
      </c>
      <c r="H210" s="5">
        <f>H211+H212+H213+H214+H216+H215</f>
        <v>-28901</v>
      </c>
      <c r="I210" s="5">
        <f>I211+I212+I213+I214+I216+I215</f>
        <v>0</v>
      </c>
      <c r="J210" s="5">
        <f t="shared" si="10"/>
        <v>5619182.362547338</v>
      </c>
      <c r="K210" s="5">
        <f>K211+K212+K213+K214+K216+K215+K217</f>
        <v>2430</v>
      </c>
      <c r="L210" s="5">
        <f>L211+L212+L213+L214+L216+L215+L217</f>
        <v>97043</v>
      </c>
      <c r="M210" s="5">
        <f t="shared" si="11"/>
        <v>5718655.362547338</v>
      </c>
    </row>
    <row r="211" spans="1:13" x14ac:dyDescent="0.2">
      <c r="A211" s="13" t="s">
        <v>17</v>
      </c>
      <c r="B211" s="2">
        <v>10</v>
      </c>
      <c r="C211" s="2">
        <v>50</v>
      </c>
      <c r="D211" s="2" t="s">
        <v>18</v>
      </c>
      <c r="E211" s="3">
        <v>1944687.6098479796</v>
      </c>
      <c r="F211" s="3"/>
      <c r="G211" s="3">
        <f t="shared" si="9"/>
        <v>1944687.6098479796</v>
      </c>
      <c r="H211" s="3"/>
      <c r="I211" s="3"/>
      <c r="J211" s="3">
        <f t="shared" si="10"/>
        <v>1944687.6098479796</v>
      </c>
      <c r="K211" s="3"/>
      <c r="L211" s="3"/>
      <c r="M211" s="3">
        <f t="shared" si="11"/>
        <v>1944687.6098479796</v>
      </c>
    </row>
    <row r="212" spans="1:13" x14ac:dyDescent="0.2">
      <c r="A212" s="13" t="s">
        <v>19</v>
      </c>
      <c r="B212" s="2">
        <v>20</v>
      </c>
      <c r="C212" s="2">
        <v>50</v>
      </c>
      <c r="D212" s="2"/>
      <c r="E212" s="3">
        <v>1181055</v>
      </c>
      <c r="F212" s="3"/>
      <c r="G212" s="3">
        <f t="shared" si="9"/>
        <v>1181055</v>
      </c>
      <c r="H212" s="45">
        <v>-28901</v>
      </c>
      <c r="I212" s="3"/>
      <c r="J212" s="3">
        <f t="shared" si="10"/>
        <v>1152154</v>
      </c>
      <c r="K212" s="45">
        <v>2430</v>
      </c>
      <c r="L212" s="45"/>
      <c r="M212" s="3">
        <f t="shared" si="11"/>
        <v>1154584</v>
      </c>
    </row>
    <row r="213" spans="1:13" x14ac:dyDescent="0.2">
      <c r="A213" s="13" t="s">
        <v>51</v>
      </c>
      <c r="B213" s="2">
        <v>20</v>
      </c>
      <c r="C213" s="2">
        <v>50</v>
      </c>
      <c r="D213" s="2"/>
      <c r="E213" s="3">
        <v>792053</v>
      </c>
      <c r="F213" s="3"/>
      <c r="G213" s="3">
        <f t="shared" si="9"/>
        <v>792053</v>
      </c>
      <c r="H213" s="3"/>
      <c r="I213" s="3"/>
      <c r="J213" s="3">
        <f t="shared" si="10"/>
        <v>792053</v>
      </c>
      <c r="K213" s="3"/>
      <c r="L213" s="3"/>
      <c r="M213" s="3">
        <f t="shared" si="11"/>
        <v>792053</v>
      </c>
    </row>
    <row r="214" spans="1:13" x14ac:dyDescent="0.2">
      <c r="A214" s="13" t="s">
        <v>52</v>
      </c>
      <c r="B214" s="2">
        <v>20</v>
      </c>
      <c r="C214" s="2">
        <v>50</v>
      </c>
      <c r="D214" s="2"/>
      <c r="E214" s="3">
        <v>120197</v>
      </c>
      <c r="F214" s="3"/>
      <c r="G214" s="3">
        <f t="shared" si="9"/>
        <v>120197</v>
      </c>
      <c r="H214" s="3"/>
      <c r="I214" s="3"/>
      <c r="J214" s="3">
        <f t="shared" si="10"/>
        <v>120197</v>
      </c>
      <c r="K214" s="3"/>
      <c r="L214" s="3"/>
      <c r="M214" s="3">
        <f t="shared" si="11"/>
        <v>120197</v>
      </c>
    </row>
    <row r="215" spans="1:13" x14ac:dyDescent="0.2">
      <c r="A215" s="42" t="s">
        <v>53</v>
      </c>
      <c r="B215" s="41">
        <v>20</v>
      </c>
      <c r="C215" s="41">
        <v>50</v>
      </c>
      <c r="D215" s="2"/>
      <c r="E215" s="3">
        <v>368485</v>
      </c>
      <c r="F215" s="3"/>
      <c r="G215" s="3">
        <f t="shared" si="9"/>
        <v>368485</v>
      </c>
      <c r="H215" s="3"/>
      <c r="I215" s="3"/>
      <c r="J215" s="3">
        <f t="shared" si="10"/>
        <v>368485</v>
      </c>
      <c r="K215" s="3"/>
      <c r="L215" s="3"/>
      <c r="M215" s="3">
        <f t="shared" si="11"/>
        <v>368485</v>
      </c>
    </row>
    <row r="216" spans="1:13" x14ac:dyDescent="0.2">
      <c r="A216" s="42" t="s">
        <v>54</v>
      </c>
      <c r="B216" s="41">
        <v>20</v>
      </c>
      <c r="C216" s="41">
        <v>50</v>
      </c>
      <c r="D216" s="41" t="s">
        <v>21</v>
      </c>
      <c r="E216" s="3">
        <v>1241605.7526993589</v>
      </c>
      <c r="F216" s="3"/>
      <c r="G216" s="3">
        <f t="shared" si="9"/>
        <v>1241605.7526993589</v>
      </c>
      <c r="H216" s="3"/>
      <c r="I216" s="3"/>
      <c r="J216" s="3">
        <f t="shared" si="10"/>
        <v>1241605.7526993589</v>
      </c>
      <c r="K216" s="3"/>
      <c r="L216" s="3"/>
      <c r="M216" s="3">
        <f t="shared" si="11"/>
        <v>1241605.7526993589</v>
      </c>
    </row>
    <row r="217" spans="1:13" x14ac:dyDescent="0.2">
      <c r="A217" s="42" t="s">
        <v>60</v>
      </c>
      <c r="B217" s="41">
        <v>20</v>
      </c>
      <c r="C217" s="41">
        <v>50</v>
      </c>
      <c r="D217" s="41" t="s">
        <v>61</v>
      </c>
      <c r="E217" s="3"/>
      <c r="F217" s="3"/>
      <c r="G217" s="3"/>
      <c r="H217" s="3"/>
      <c r="I217" s="3"/>
      <c r="J217" s="3"/>
      <c r="K217" s="3"/>
      <c r="L217" s="3">
        <v>97043</v>
      </c>
      <c r="M217" s="3">
        <f t="shared" si="11"/>
        <v>97043</v>
      </c>
    </row>
    <row r="218" spans="1:13" x14ac:dyDescent="0.2">
      <c r="A218" s="13"/>
      <c r="D218" s="2"/>
      <c r="E218" s="3"/>
      <c r="F218" s="3"/>
      <c r="G218" s="3">
        <f t="shared" si="9"/>
        <v>0</v>
      </c>
      <c r="H218" s="3"/>
      <c r="I218" s="3"/>
      <c r="J218" s="3">
        <f t="shared" si="10"/>
        <v>0</v>
      </c>
      <c r="K218" s="3"/>
      <c r="L218" s="3"/>
      <c r="M218" s="3">
        <f t="shared" si="11"/>
        <v>0</v>
      </c>
    </row>
    <row r="219" spans="1:13" s="4" customFormat="1" x14ac:dyDescent="0.2">
      <c r="A219" s="11" t="s">
        <v>22</v>
      </c>
      <c r="B219" s="12"/>
      <c r="C219" s="12"/>
      <c r="E219" s="5">
        <f>E220+E221+E222+E223</f>
        <v>1961244</v>
      </c>
      <c r="F219" s="5">
        <f>F220+F221+F222+F223</f>
        <v>0</v>
      </c>
      <c r="G219" s="5">
        <f t="shared" si="9"/>
        <v>1961244</v>
      </c>
      <c r="H219" s="5">
        <f>H220+H221+H222+H223</f>
        <v>-170</v>
      </c>
      <c r="I219" s="5">
        <f>I220+I221+I222+I223</f>
        <v>25352</v>
      </c>
      <c r="J219" s="5">
        <f t="shared" si="10"/>
        <v>1986426</v>
      </c>
      <c r="K219" s="5">
        <f>K220+K221+K222+K223</f>
        <v>20000</v>
      </c>
      <c r="L219" s="5">
        <f>L220+L221+L222+L223</f>
        <v>0</v>
      </c>
      <c r="M219" s="5">
        <f t="shared" si="11"/>
        <v>2006426</v>
      </c>
    </row>
    <row r="220" spans="1:13" x14ac:dyDescent="0.2">
      <c r="A220" s="13" t="s">
        <v>23</v>
      </c>
      <c r="B220" s="2">
        <v>20</v>
      </c>
      <c r="C220" s="2">
        <v>55</v>
      </c>
      <c r="D220" s="2"/>
      <c r="E220" s="3">
        <v>142591</v>
      </c>
      <c r="F220" s="3"/>
      <c r="G220" s="3">
        <f t="shared" si="9"/>
        <v>142591</v>
      </c>
      <c r="H220" s="45">
        <v>-170</v>
      </c>
      <c r="I220" s="45">
        <v>25352</v>
      </c>
      <c r="J220" s="3">
        <f t="shared" si="10"/>
        <v>167773</v>
      </c>
      <c r="K220" s="45">
        <v>32972</v>
      </c>
      <c r="L220" s="45"/>
      <c r="M220" s="3">
        <f t="shared" si="11"/>
        <v>200745</v>
      </c>
    </row>
    <row r="221" spans="1:13" x14ac:dyDescent="0.2">
      <c r="A221" s="13" t="s">
        <v>24</v>
      </c>
      <c r="B221" s="2">
        <v>20</v>
      </c>
      <c r="C221" s="2">
        <v>55</v>
      </c>
      <c r="D221" s="2" t="s">
        <v>25</v>
      </c>
      <c r="E221" s="3">
        <v>1117545</v>
      </c>
      <c r="F221" s="3"/>
      <c r="G221" s="3">
        <f t="shared" si="9"/>
        <v>1117545</v>
      </c>
      <c r="H221" s="3"/>
      <c r="I221" s="3"/>
      <c r="J221" s="3">
        <f t="shared" si="10"/>
        <v>1117545</v>
      </c>
      <c r="K221" s="3">
        <v>-12972</v>
      </c>
      <c r="L221" s="3"/>
      <c r="M221" s="3">
        <f t="shared" si="11"/>
        <v>1104573</v>
      </c>
    </row>
    <row r="222" spans="1:13" x14ac:dyDescent="0.2">
      <c r="A222" s="13" t="s">
        <v>26</v>
      </c>
      <c r="B222" s="2">
        <v>10</v>
      </c>
      <c r="C222" s="2">
        <v>5</v>
      </c>
      <c r="D222" s="2" t="s">
        <v>27</v>
      </c>
      <c r="E222" s="3">
        <v>270000</v>
      </c>
      <c r="F222" s="3"/>
      <c r="G222" s="3">
        <f t="shared" si="9"/>
        <v>270000</v>
      </c>
      <c r="H222" s="3"/>
      <c r="I222" s="3"/>
      <c r="J222" s="3">
        <f t="shared" si="10"/>
        <v>270000</v>
      </c>
      <c r="K222" s="3"/>
      <c r="L222" s="3"/>
      <c r="M222" s="3">
        <f t="shared" si="11"/>
        <v>270000</v>
      </c>
    </row>
    <row r="223" spans="1:13" x14ac:dyDescent="0.2">
      <c r="A223" s="13" t="s">
        <v>28</v>
      </c>
      <c r="B223" s="2">
        <v>10</v>
      </c>
      <c r="C223" s="2">
        <v>55</v>
      </c>
      <c r="D223" s="2" t="s">
        <v>29</v>
      </c>
      <c r="E223" s="3">
        <v>431108</v>
      </c>
      <c r="F223" s="3"/>
      <c r="G223" s="3">
        <f t="shared" si="9"/>
        <v>431108</v>
      </c>
      <c r="H223" s="3"/>
      <c r="I223" s="3"/>
      <c r="J223" s="3">
        <f t="shared" si="10"/>
        <v>431108</v>
      </c>
      <c r="K223" s="3"/>
      <c r="L223" s="3"/>
      <c r="M223" s="3">
        <f t="shared" si="11"/>
        <v>431108</v>
      </c>
    </row>
    <row r="224" spans="1:13" x14ac:dyDescent="0.2">
      <c r="E224" s="3">
        <v>0</v>
      </c>
      <c r="F224" s="3">
        <v>0</v>
      </c>
      <c r="G224" s="3">
        <f t="shared" si="9"/>
        <v>0</v>
      </c>
      <c r="H224" s="3">
        <v>0</v>
      </c>
      <c r="I224" s="3">
        <v>0</v>
      </c>
      <c r="J224" s="3">
        <f t="shared" si="10"/>
        <v>0</v>
      </c>
      <c r="K224" s="3">
        <v>0</v>
      </c>
      <c r="L224" s="3">
        <v>0</v>
      </c>
      <c r="M224" s="3">
        <f t="shared" si="11"/>
        <v>0</v>
      </c>
    </row>
    <row r="225" spans="1:13" s="4" customFormat="1" x14ac:dyDescent="0.2">
      <c r="A225" s="11" t="s">
        <v>30</v>
      </c>
      <c r="B225" s="12"/>
      <c r="C225" s="12"/>
      <c r="E225" s="5">
        <f>E226+E227+E228+E229</f>
        <v>428611.79710156436</v>
      </c>
      <c r="F225" s="5">
        <f>F226+F227+F228+F229</f>
        <v>0</v>
      </c>
      <c r="G225" s="5">
        <f t="shared" si="9"/>
        <v>428611.79710156436</v>
      </c>
      <c r="H225" s="5">
        <f>H226+H227+H228+H229</f>
        <v>0</v>
      </c>
      <c r="I225" s="5">
        <f>I226+I227+I228+I229</f>
        <v>0</v>
      </c>
      <c r="J225" s="5">
        <f t="shared" si="10"/>
        <v>428611.79710156436</v>
      </c>
      <c r="K225" s="5">
        <f>K226+K227+K228+K229</f>
        <v>0</v>
      </c>
      <c r="L225" s="5">
        <f>L226+L227+L228+L229</f>
        <v>0</v>
      </c>
      <c r="M225" s="5">
        <f t="shared" si="11"/>
        <v>428611.79710156436</v>
      </c>
    </row>
    <row r="226" spans="1:13" x14ac:dyDescent="0.2">
      <c r="A226" s="14" t="s">
        <v>31</v>
      </c>
      <c r="B226" s="2">
        <v>10</v>
      </c>
      <c r="C226" s="2">
        <v>601</v>
      </c>
      <c r="D226" s="2"/>
      <c r="E226" s="3">
        <v>40996.797101564342</v>
      </c>
      <c r="F226" s="3"/>
      <c r="G226" s="3">
        <f t="shared" si="9"/>
        <v>40996.797101564342</v>
      </c>
      <c r="H226" s="3"/>
      <c r="I226" s="3"/>
      <c r="J226" s="3">
        <f t="shared" si="10"/>
        <v>40996.797101564342</v>
      </c>
      <c r="K226" s="3"/>
      <c r="L226" s="3"/>
      <c r="M226" s="3">
        <f t="shared" si="11"/>
        <v>40996.797101564342</v>
      </c>
    </row>
    <row r="227" spans="1:13" x14ac:dyDescent="0.2">
      <c r="A227" s="14" t="s">
        <v>32</v>
      </c>
      <c r="B227" s="2">
        <v>10</v>
      </c>
      <c r="C227" s="2">
        <v>601</v>
      </c>
      <c r="D227" s="2" t="s">
        <v>25</v>
      </c>
      <c r="E227" s="3">
        <v>245116</v>
      </c>
      <c r="F227" s="3"/>
      <c r="G227" s="3">
        <f t="shared" si="9"/>
        <v>245116</v>
      </c>
      <c r="H227" s="3"/>
      <c r="I227" s="3"/>
      <c r="J227" s="3">
        <f t="shared" si="10"/>
        <v>245116</v>
      </c>
      <c r="K227" s="3"/>
      <c r="L227" s="3"/>
      <c r="M227" s="3">
        <f t="shared" si="11"/>
        <v>245116</v>
      </c>
    </row>
    <row r="228" spans="1:13" x14ac:dyDescent="0.2">
      <c r="A228" s="14" t="s">
        <v>33</v>
      </c>
      <c r="B228" s="2">
        <v>10</v>
      </c>
      <c r="C228" s="2">
        <v>601</v>
      </c>
      <c r="D228" s="2" t="s">
        <v>27</v>
      </c>
      <c r="E228" s="3">
        <v>47655</v>
      </c>
      <c r="F228" s="3"/>
      <c r="G228" s="3">
        <f t="shared" si="9"/>
        <v>47655</v>
      </c>
      <c r="H228" s="3"/>
      <c r="I228" s="3"/>
      <c r="J228" s="3">
        <f t="shared" si="10"/>
        <v>47655</v>
      </c>
      <c r="K228" s="3"/>
      <c r="L228" s="3"/>
      <c r="M228" s="3">
        <f t="shared" si="11"/>
        <v>47655</v>
      </c>
    </row>
    <row r="229" spans="1:13" x14ac:dyDescent="0.2">
      <c r="A229" s="14" t="s">
        <v>34</v>
      </c>
      <c r="B229" s="2">
        <v>10</v>
      </c>
      <c r="C229" s="2">
        <v>601</v>
      </c>
      <c r="D229" s="2" t="s">
        <v>29</v>
      </c>
      <c r="E229" s="3">
        <v>94844</v>
      </c>
      <c r="F229" s="3"/>
      <c r="G229" s="3">
        <f t="shared" si="9"/>
        <v>94844</v>
      </c>
      <c r="H229" s="3"/>
      <c r="I229" s="3"/>
      <c r="J229" s="3">
        <f t="shared" si="10"/>
        <v>94844</v>
      </c>
      <c r="K229" s="3"/>
      <c r="L229" s="3"/>
      <c r="M229" s="3">
        <f t="shared" si="11"/>
        <v>94844</v>
      </c>
    </row>
    <row r="230" spans="1:13" x14ac:dyDescent="0.2">
      <c r="A230" s="14"/>
      <c r="D230" s="2"/>
      <c r="E230" s="3"/>
      <c r="F230" s="3"/>
      <c r="G230" s="3">
        <f t="shared" si="9"/>
        <v>0</v>
      </c>
      <c r="H230" s="3"/>
      <c r="I230" s="3"/>
      <c r="J230" s="3">
        <f t="shared" si="10"/>
        <v>0</v>
      </c>
      <c r="K230" s="3"/>
      <c r="L230" s="3"/>
      <c r="M230" s="3">
        <f t="shared" si="11"/>
        <v>0</v>
      </c>
    </row>
    <row r="231" spans="1:13" s="4" customFormat="1" x14ac:dyDescent="0.2">
      <c r="A231" s="11" t="s">
        <v>39</v>
      </c>
      <c r="B231" s="12">
        <v>60</v>
      </c>
      <c r="C231" s="12">
        <v>61</v>
      </c>
      <c r="D231" s="18"/>
      <c r="E231" s="5">
        <v>8400</v>
      </c>
      <c r="F231" s="5"/>
      <c r="G231" s="5">
        <f t="shared" si="9"/>
        <v>8400</v>
      </c>
      <c r="H231" s="5"/>
      <c r="I231" s="5"/>
      <c r="J231" s="5">
        <f t="shared" si="10"/>
        <v>8400</v>
      </c>
      <c r="K231" s="5"/>
      <c r="L231" s="5"/>
      <c r="M231" s="5">
        <f t="shared" si="11"/>
        <v>8400</v>
      </c>
    </row>
    <row r="232" spans="1:13" x14ac:dyDescent="0.2">
      <c r="A232" s="13"/>
      <c r="D232" s="2"/>
      <c r="G232" s="1">
        <f t="shared" si="9"/>
        <v>0</v>
      </c>
      <c r="J232" s="1">
        <f t="shared" si="10"/>
        <v>0</v>
      </c>
      <c r="M232" s="1">
        <f t="shared" si="11"/>
        <v>0</v>
      </c>
    </row>
    <row r="233" spans="1:13" x14ac:dyDescent="0.2">
      <c r="G233" s="1">
        <f t="shared" si="9"/>
        <v>0</v>
      </c>
      <c r="J233" s="1">
        <f t="shared" si="10"/>
        <v>0</v>
      </c>
      <c r="M233" s="1">
        <f t="shared" si="11"/>
        <v>0</v>
      </c>
    </row>
    <row r="234" spans="1:13" s="39" customFormat="1" ht="17.25" x14ac:dyDescent="0.3">
      <c r="A234" s="25" t="s">
        <v>55</v>
      </c>
      <c r="B234" s="40"/>
      <c r="C234" s="40"/>
      <c r="G234" s="39">
        <f t="shared" si="9"/>
        <v>0</v>
      </c>
      <c r="J234" s="39">
        <f t="shared" si="10"/>
        <v>0</v>
      </c>
      <c r="M234" s="39">
        <f t="shared" si="11"/>
        <v>0</v>
      </c>
    </row>
    <row r="235" spans="1:13" s="23" customFormat="1" x14ac:dyDescent="0.2">
      <c r="B235" s="24"/>
      <c r="C235" s="24"/>
      <c r="G235" s="23">
        <f t="shared" si="9"/>
        <v>0</v>
      </c>
      <c r="J235" s="23">
        <f t="shared" si="10"/>
        <v>0</v>
      </c>
      <c r="M235" s="23">
        <f t="shared" si="11"/>
        <v>0</v>
      </c>
    </row>
    <row r="236" spans="1:13" s="23" customFormat="1" ht="17.25" x14ac:dyDescent="0.3">
      <c r="A236" s="26" t="s">
        <v>56</v>
      </c>
      <c r="B236" s="24"/>
      <c r="C236" s="24"/>
      <c r="E236" s="27">
        <f>E237</f>
        <v>642973.02167577145</v>
      </c>
      <c r="F236" s="27">
        <f>F237</f>
        <v>0</v>
      </c>
      <c r="G236" s="27">
        <f t="shared" si="9"/>
        <v>642973.02167577145</v>
      </c>
      <c r="H236" s="27">
        <f>H237</f>
        <v>-6810</v>
      </c>
      <c r="I236" s="27">
        <f>I237</f>
        <v>55453</v>
      </c>
      <c r="J236" s="27">
        <f t="shared" si="10"/>
        <v>691616.02167577145</v>
      </c>
      <c r="K236" s="27">
        <f>K237</f>
        <v>-600</v>
      </c>
      <c r="L236" s="27">
        <f>L237</f>
        <v>0</v>
      </c>
      <c r="M236" s="27">
        <f>J236+K236+L236</f>
        <v>691016.02167577145</v>
      </c>
    </row>
    <row r="237" spans="1:13" s="23" customFormat="1" ht="17.25" x14ac:dyDescent="0.3">
      <c r="A237" s="26" t="s">
        <v>13</v>
      </c>
      <c r="B237" s="24"/>
      <c r="C237" s="24"/>
      <c r="E237" s="27">
        <f>E238+E239</f>
        <v>642973.02167577145</v>
      </c>
      <c r="F237" s="27">
        <f>F238+F239</f>
        <v>0</v>
      </c>
      <c r="G237" s="27">
        <f t="shared" si="9"/>
        <v>642973.02167577145</v>
      </c>
      <c r="H237" s="27">
        <f>H238+H239</f>
        <v>-6810</v>
      </c>
      <c r="I237" s="27">
        <f>I238+I239</f>
        <v>55453</v>
      </c>
      <c r="J237" s="27">
        <f t="shared" si="10"/>
        <v>691616.02167577145</v>
      </c>
      <c r="K237" s="27">
        <f>K238+K239</f>
        <v>-600</v>
      </c>
      <c r="L237" s="27">
        <f>L238+L239</f>
        <v>0</v>
      </c>
      <c r="M237" s="27">
        <f t="shared" si="11"/>
        <v>691016.02167577145</v>
      </c>
    </row>
    <row r="238" spans="1:13" s="23" customFormat="1" ht="15.75" x14ac:dyDescent="0.25">
      <c r="A238" s="28" t="s">
        <v>14</v>
      </c>
      <c r="B238" s="24"/>
      <c r="C238" s="24"/>
      <c r="E238" s="29">
        <f>E241+E244</f>
        <v>624729.01649577147</v>
      </c>
      <c r="F238" s="29">
        <f>F241+F244</f>
        <v>0</v>
      </c>
      <c r="G238" s="29">
        <f t="shared" si="9"/>
        <v>624729.01649577147</v>
      </c>
      <c r="H238" s="29">
        <f>H241+H244</f>
        <v>-6810</v>
      </c>
      <c r="I238" s="29">
        <f>I241+I244</f>
        <v>55453</v>
      </c>
      <c r="J238" s="29">
        <f t="shared" si="10"/>
        <v>673372.01649577147</v>
      </c>
      <c r="K238" s="29">
        <f>K241+K244</f>
        <v>-600</v>
      </c>
      <c r="L238" s="29">
        <f>L241+L244</f>
        <v>0</v>
      </c>
      <c r="M238" s="29">
        <f t="shared" si="11"/>
        <v>672772.01649577147</v>
      </c>
    </row>
    <row r="239" spans="1:13" s="23" customFormat="1" ht="15.75" x14ac:dyDescent="0.25">
      <c r="A239" s="30" t="s">
        <v>15</v>
      </c>
      <c r="B239" s="24"/>
      <c r="C239" s="24"/>
      <c r="E239" s="31">
        <f>E247</f>
        <v>18244.005179999978</v>
      </c>
      <c r="F239" s="31">
        <f>F247</f>
        <v>0</v>
      </c>
      <c r="G239" s="31">
        <f t="shared" si="9"/>
        <v>18244.005179999978</v>
      </c>
      <c r="H239" s="31">
        <f>H247</f>
        <v>0</v>
      </c>
      <c r="I239" s="31">
        <f>I247</f>
        <v>0</v>
      </c>
      <c r="J239" s="31">
        <f t="shared" si="10"/>
        <v>18244.005179999978</v>
      </c>
      <c r="K239" s="31">
        <f>K247</f>
        <v>0</v>
      </c>
      <c r="L239" s="31">
        <f>L247</f>
        <v>0</v>
      </c>
      <c r="M239" s="31">
        <f t="shared" si="11"/>
        <v>18244.005179999978</v>
      </c>
    </row>
    <row r="240" spans="1:13" s="23" customFormat="1" x14ac:dyDescent="0.2">
      <c r="B240" s="24"/>
      <c r="C240" s="24"/>
      <c r="E240" s="23">
        <v>0</v>
      </c>
      <c r="F240" s="23">
        <v>0</v>
      </c>
      <c r="G240" s="23">
        <f t="shared" si="9"/>
        <v>0</v>
      </c>
      <c r="H240" s="23">
        <v>0</v>
      </c>
      <c r="I240" s="23">
        <v>0</v>
      </c>
      <c r="J240" s="23">
        <f t="shared" si="10"/>
        <v>0</v>
      </c>
      <c r="K240" s="23">
        <v>0</v>
      </c>
      <c r="L240" s="23">
        <v>0</v>
      </c>
      <c r="M240" s="23">
        <f t="shared" si="11"/>
        <v>0</v>
      </c>
    </row>
    <row r="241" spans="1:13" s="23" customFormat="1" x14ac:dyDescent="0.2">
      <c r="A241" s="32" t="s">
        <v>16</v>
      </c>
      <c r="B241" s="33"/>
      <c r="C241" s="33"/>
      <c r="D241" s="34"/>
      <c r="E241" s="35">
        <f>E242</f>
        <v>550565.99060577154</v>
      </c>
      <c r="F241" s="35">
        <f>F242</f>
        <v>0</v>
      </c>
      <c r="G241" s="35">
        <f t="shared" si="9"/>
        <v>550565.99060577154</v>
      </c>
      <c r="H241" s="35">
        <f>H242</f>
        <v>0</v>
      </c>
      <c r="I241" s="35">
        <f>I242</f>
        <v>0</v>
      </c>
      <c r="J241" s="35">
        <f t="shared" si="10"/>
        <v>550565.99060577154</v>
      </c>
      <c r="K241" s="35">
        <f>K242</f>
        <v>0</v>
      </c>
      <c r="L241" s="35">
        <f>L242</f>
        <v>0</v>
      </c>
      <c r="M241" s="35">
        <f t="shared" si="11"/>
        <v>550565.99060577154</v>
      </c>
    </row>
    <row r="242" spans="1:13" s="23" customFormat="1" x14ac:dyDescent="0.2">
      <c r="A242" s="36" t="s">
        <v>57</v>
      </c>
      <c r="B242" s="24">
        <v>10</v>
      </c>
      <c r="C242" s="24">
        <v>50</v>
      </c>
      <c r="D242" s="24" t="s">
        <v>18</v>
      </c>
      <c r="E242" s="37">
        <v>550565.99060577154</v>
      </c>
      <c r="F242" s="37"/>
      <c r="G242" s="37">
        <f t="shared" si="9"/>
        <v>550565.99060577154</v>
      </c>
      <c r="H242" s="37"/>
      <c r="I242" s="37"/>
      <c r="J242" s="37">
        <f t="shared" si="10"/>
        <v>550565.99060577154</v>
      </c>
      <c r="K242" s="37"/>
      <c r="L242" s="37"/>
      <c r="M242" s="37">
        <f t="shared" si="11"/>
        <v>550565.99060577154</v>
      </c>
    </row>
    <row r="243" spans="1:13" s="23" customFormat="1" x14ac:dyDescent="0.2">
      <c r="B243" s="24"/>
      <c r="C243" s="24"/>
      <c r="E243" s="23">
        <v>0</v>
      </c>
      <c r="F243" s="23">
        <v>0</v>
      </c>
      <c r="G243" s="23">
        <f t="shared" si="9"/>
        <v>0</v>
      </c>
      <c r="H243" s="23">
        <v>0</v>
      </c>
      <c r="I243" s="23">
        <v>0</v>
      </c>
      <c r="J243" s="23">
        <f t="shared" si="10"/>
        <v>0</v>
      </c>
      <c r="K243" s="23">
        <v>0</v>
      </c>
      <c r="L243" s="23">
        <v>0</v>
      </c>
      <c r="M243" s="23">
        <f t="shared" si="11"/>
        <v>0</v>
      </c>
    </row>
    <row r="244" spans="1:13" s="23" customFormat="1" x14ac:dyDescent="0.2">
      <c r="A244" s="32" t="s">
        <v>22</v>
      </c>
      <c r="B244" s="33"/>
      <c r="C244" s="33"/>
      <c r="D244" s="34"/>
      <c r="E244" s="35">
        <f>E245</f>
        <v>74163.025889999932</v>
      </c>
      <c r="F244" s="35">
        <f>F245</f>
        <v>0</v>
      </c>
      <c r="G244" s="35">
        <f t="shared" si="9"/>
        <v>74163.025889999932</v>
      </c>
      <c r="H244" s="35">
        <f>H245</f>
        <v>-6810</v>
      </c>
      <c r="I244" s="35">
        <f>I245</f>
        <v>55453</v>
      </c>
      <c r="J244" s="35">
        <f t="shared" si="10"/>
        <v>122806.02588999993</v>
      </c>
      <c r="K244" s="35">
        <f>K245</f>
        <v>-600</v>
      </c>
      <c r="L244" s="35">
        <f>L245</f>
        <v>0</v>
      </c>
      <c r="M244" s="35">
        <f t="shared" si="11"/>
        <v>122206.02588999993</v>
      </c>
    </row>
    <row r="245" spans="1:13" s="23" customFormat="1" x14ac:dyDescent="0.2">
      <c r="A245" s="36" t="s">
        <v>23</v>
      </c>
      <c r="B245" s="24">
        <v>20</v>
      </c>
      <c r="C245" s="24">
        <v>55</v>
      </c>
      <c r="D245" s="24"/>
      <c r="E245" s="37">
        <v>74163.025889999932</v>
      </c>
      <c r="F245" s="37"/>
      <c r="G245" s="37">
        <f t="shared" si="9"/>
        <v>74163.025889999932</v>
      </c>
      <c r="H245" s="37">
        <v>-6810</v>
      </c>
      <c r="I245" s="45">
        <v>55453</v>
      </c>
      <c r="J245" s="37">
        <f t="shared" si="10"/>
        <v>122806.02588999993</v>
      </c>
      <c r="K245" s="37">
        <v>-600</v>
      </c>
      <c r="L245" s="37"/>
      <c r="M245" s="37">
        <f t="shared" si="11"/>
        <v>122206.02588999993</v>
      </c>
    </row>
    <row r="246" spans="1:13" s="23" customFormat="1" x14ac:dyDescent="0.2">
      <c r="B246" s="24"/>
      <c r="C246" s="24"/>
      <c r="E246" s="23">
        <v>0</v>
      </c>
      <c r="F246" s="23">
        <v>0</v>
      </c>
      <c r="G246" s="5">
        <f t="shared" si="9"/>
        <v>0</v>
      </c>
      <c r="H246" s="23">
        <v>0</v>
      </c>
      <c r="I246" s="23">
        <v>0</v>
      </c>
      <c r="J246" s="5">
        <f t="shared" si="10"/>
        <v>0</v>
      </c>
      <c r="K246" s="23">
        <v>0</v>
      </c>
      <c r="L246" s="23">
        <v>0</v>
      </c>
      <c r="M246" s="5">
        <f t="shared" si="11"/>
        <v>0</v>
      </c>
    </row>
    <row r="247" spans="1:13" s="23" customFormat="1" x14ac:dyDescent="0.2">
      <c r="A247" s="32" t="s">
        <v>30</v>
      </c>
      <c r="B247" s="24">
        <v>10</v>
      </c>
      <c r="C247" s="24">
        <v>601</v>
      </c>
      <c r="D247" s="38"/>
      <c r="E247" s="35">
        <v>18244.005179999978</v>
      </c>
      <c r="F247" s="35"/>
      <c r="G247" s="35">
        <f t="shared" si="9"/>
        <v>18244.005179999978</v>
      </c>
      <c r="H247" s="35"/>
      <c r="I247" s="35"/>
      <c r="J247" s="35">
        <f t="shared" si="10"/>
        <v>18244.005179999978</v>
      </c>
      <c r="K247" s="35"/>
      <c r="L247" s="35"/>
      <c r="M247" s="35">
        <f t="shared" si="11"/>
        <v>18244.005179999978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C5437764-A8E3-4A74-A11A-E963D859D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08C865-9EF2-45A4-8F77-02E3C70C1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EAD03-6907-4CEB-BD0D-BF0D367F32C3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2021-12-14T15:12:20Z</dcterms:created>
  <dcterms:modified xsi:type="dcterms:W3CDTF">2025-10-14T09:46:00Z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2024-12-23T05:49:58Z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099f3072-c5ea-4dfe-9414-d335975811c6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